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capital regulamentar\limites operacionais\bancoob\relatórios\gerenciamento de riscos pilar 3\2022\banco sicoob\3º trimestre 2022\"/>
    </mc:Choice>
  </mc:AlternateContent>
  <xr:revisionPtr revIDLastSave="0" documentId="13_ncr:1_{4EEB87F4-A5A3-4499-9FEC-DA676D95B4F7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state="hidden" r:id="rId4"/>
    <sheet name="CR2" sheetId="7" state="hidden" r:id="rId5"/>
    <sheet name="CRB" sheetId="21" state="hidden" r:id="rId6"/>
    <sheet name="MR1" sheetId="2" r:id="rId7"/>
    <sheet name="IRRBB1" sheetId="10" state="hidden" r:id="rId8"/>
    <sheet name="Derivativos" sheetId="3" r:id="rId9"/>
    <sheet name="Derivativos DA" sheetId="22" state="hidden" r:id="rId10"/>
  </sheets>
  <externalReferences>
    <externalReference r:id="rId11"/>
    <externalReference r:id="rId12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7" l="1"/>
  <c r="F17" i="9"/>
  <c r="E17" i="9"/>
  <c r="D17" i="9"/>
  <c r="G16" i="9"/>
  <c r="G15" i="9"/>
  <c r="G14" i="9"/>
  <c r="G13" i="9"/>
  <c r="G12" i="9"/>
  <c r="G17" i="9" s="1"/>
  <c r="D21" i="22" l="1"/>
  <c r="E21" i="22"/>
  <c r="E11" i="2"/>
  <c r="I60" i="21"/>
  <c r="I61" i="21"/>
  <c r="H20" i="21"/>
  <c r="H21" i="21"/>
  <c r="H22" i="21"/>
  <c r="D11" i="2" l="1"/>
  <c r="E19" i="2" l="1"/>
  <c r="E39" i="22" l="1"/>
  <c r="D39" i="22"/>
  <c r="E30" i="22"/>
  <c r="D30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<sst xmlns="http://schemas.openxmlformats.org/spreadsheetml/2006/main" count="433" uniqueCount="266">
  <si>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</si>
  <si>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</si>
  <si>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</si>
  <si>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</si>
  <si>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</si>
  <si>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</si>
  <si>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</si>
  <si>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</si>
  <si>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</si>
  <si>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</si>
  <si>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</si>
  <si>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</si>
  <si>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</si>
  <si>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</si>
  <si>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</si>
  <si>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</si>
  <si>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</si>
  <si>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</si>
  <si>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</si>
  <si>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</si>
  <si>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</si>
  <si>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</si>
  <si>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</si>
  <si>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</si>
  <si>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</si>
  <si>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</si>
  <si>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</si>
  <si>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</si>
  <si>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</si>
  <si>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</si>
  <si>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</si>
  <si>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</si>
  <si>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</si>
  <si>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</si>
  <si>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</si>
  <si>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</si>
  <si>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</si>
  <si>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</si>
  <si>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</si>
  <si>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</si>
  <si>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</si>
  <si>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</si>
  <si>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</si>
  <si>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</si>
  <si>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</si>
  <si>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</si>
  <si>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</si>
  <si>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</si>
  <si>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</si>
  <si>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</si>
  <si>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</si>
  <si>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</si>
  <si>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</si>
  <si>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</si>
  <si>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</si>
  <si>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</si>
  <si>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</si>
  <si>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</si>
  <si>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</si>
  <si>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</si>
  <si>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</si>
  <si>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</si>
  <si>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</si>
  <si>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</si>
  <si>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</si>
  <si>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</si>
  <si>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</si>
  <si>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</si>
  <si>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</si>
  <si>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</si>
  <si>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</si>
  <si>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</si>
  <si>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r>
      <t>Somente posições classificadas na carteira de negociação (</t>
    </r>
    <r>
      <rPr>
        <i/>
        <sz val="8"/>
        <color theme="1" tint="0.499984740745262"/>
        <rFont val="Segoe UI"/>
        <family val="2"/>
      </rPr>
      <t>trading book</t>
    </r>
    <r>
      <rPr>
        <sz val="8"/>
        <color theme="1" tint="0.499984740745262"/>
        <rFont val="Segoe UI"/>
        <family val="2"/>
      </rPr>
      <t xml:space="preserve">).
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</si>
  <si>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</si>
  <si>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</si>
  <si>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</si>
  <si>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</si>
  <si>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</si>
  <si>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</si>
  <si>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</si>
  <si>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</si>
  <si>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</si>
  <si>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</si>
  <si>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</si>
  <si>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</si>
  <si>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</si>
  <si>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</si>
  <si>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</si>
  <si>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</si>
  <si>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</si>
  <si>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</si>
  <si>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</si>
  <si>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</si>
  <si>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</si>
  <si>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</si>
  <si>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</si>
  <si>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</si>
  <si>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</si>
  <si>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</si>
  <si>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</si>
  <si>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</si>
  <si>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</si>
  <si>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</si>
  <si>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</si>
  <si>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</si>
  <si>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</si>
  <si>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</si>
  <si>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</si>
  <si>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</si>
  <si>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</si>
  <si>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</si>
  <si>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</si>
  <si>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Data de Atualização: 31/12/2020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</si>
  <si>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</si>
  <si>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</si>
  <si>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</si>
  <si>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</si>
  <si>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</si>
  <si>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</si>
  <si>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</si>
  <si>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</si>
  <si>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</si>
  <si>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</si>
  <si>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</si>
  <si>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</si>
  <si>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</si>
  <si>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</si>
  <si>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</si>
  <si>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</si>
  <si>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</si>
  <si>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</si>
  <si>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</si>
  <si>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</si>
  <si>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</si>
  <si>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</si>
  <si>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</si>
  <si>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</si>
  <si>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</si>
  <si>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</si>
  <si>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</si>
  <si>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</si>
  <si>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</si>
  <si>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</si>
  <si>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</si>
  <si>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</si>
  <si>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</si>
  <si>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</si>
  <si>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</si>
  <si>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</si>
  <si>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</si>
  <si>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</si>
  <si>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</si>
  <si>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</si>
  <si>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</si>
  <si>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</si>
  <si>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</si>
  <si>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</si>
  <si>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</si>
  <si>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</si>
  <si>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</si>
  <si>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</si>
  <si>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</si>
  <si>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</si>
  <si>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</si>
  <si>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</si>
  <si>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</si>
  <si>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</si>
  <si>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</si>
  <si>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</si>
  <si>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</si>
  <si>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</si>
  <si>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</si>
  <si>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</si>
  <si>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</si>
  <si>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</si>
  <si>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</si>
  <si>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</si>
  <si>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</si>
  <si>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</si>
  <si>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</si>
  <si>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</si>
  <si>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</si>
  <si>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</si>
  <si>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</si>
  <si>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</si>
  <si>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Comércio, Reparação de Veículos Automotores e Motocicletas</t>
  </si>
  <si>
    <t>Exposições</t>
  </si>
  <si>
    <t xml:space="preserve">        Bancos e outras Instituições Financeiras</t>
  </si>
  <si>
    <t xml:space="preserve">        Tesouro Nacional</t>
  </si>
  <si>
    <t xml:space="preserve">        Atividades Financeiras, de Seguros e Serviços Relacionados</t>
  </si>
  <si>
    <t xml:space="preserve">        Pessoa Física</t>
  </si>
  <si>
    <t xml:space="preserve">        Agricultura, Pecuária, Produção Florestal, Pesca e Aqüicultura</t>
  </si>
  <si>
    <t xml:space="preserve">        Comércio; Reparação de Veículos Automotores e Motocicletas</t>
  </si>
  <si>
    <t xml:space="preserve">        Saúde Humana e Serviços Sociais</t>
  </si>
  <si>
    <t xml:space="preserve">        Indústrias de Transformação</t>
  </si>
  <si>
    <t xml:space="preserve">        Transporte, Armazenagem e Correio</t>
  </si>
  <si>
    <t xml:space="preserve">        Alojamento e Alimentação</t>
  </si>
  <si>
    <t xml:space="preserve">        Atividades Profissionais, Científicas e Técnicas</t>
  </si>
  <si>
    <t xml:space="preserve">        Construção</t>
  </si>
  <si>
    <t xml:space="preserve">        Atividades Administrativas e Serviços Complementares</t>
  </si>
  <si>
    <t xml:space="preserve">        Outras Atividades de Serviços</t>
  </si>
  <si>
    <t xml:space="preserve">        Informação e Comunicação</t>
  </si>
  <si>
    <t xml:space="preserve">        Educação</t>
  </si>
  <si>
    <t xml:space="preserve">        Atividades Imobiliárias</t>
  </si>
  <si>
    <t xml:space="preserve">        Artes, Cultura, Esporte e Recreação</t>
  </si>
  <si>
    <t xml:space="preserve">        Indústrias Extrativas</t>
  </si>
  <si>
    <t xml:space="preserve">        Água, Esgoto, Atividades de Gestão de Resíduos e Descontaminação</t>
  </si>
  <si>
    <t xml:space="preserve">        Administração Pública, Defesa e Seguridade Social</t>
  </si>
  <si>
    <t xml:space="preserve">        Eletricidade e Gás</t>
  </si>
  <si>
    <t xml:space="preserve">        Serviços Domésticos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</si>
  <si>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</si>
  <si>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</si>
  <si>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</si>
  <si>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</si>
  <si>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</si>
  <si>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</si>
  <si>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</si>
  <si>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</si>
  <si>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</si>
  <si>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</si>
  <si>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</si>
  <si>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</si>
  <si>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</si>
  <si>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</si>
  <si>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</si>
  <si>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</si>
  <si>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</si>
  <si>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</si>
  <si>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</si>
  <si>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</si>
  <si>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</si>
  <si>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</si>
  <si>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</si>
  <si>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</si>
  <si>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</si>
  <si>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</si>
  <si>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</si>
  <si>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</si>
  <si>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</si>
  <si>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</si>
  <si>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</si>
  <si>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</si>
  <si>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</si>
  <si>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</si>
  <si>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</si>
  <si>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</si>
  <si>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</si>
  <si>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</si>
  <si>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</si>
  <si>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</si>
  <si>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</si>
  <si>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</si>
  <si>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</si>
  <si>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</si>
  <si>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</si>
  <si>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</si>
  <si>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</si>
  <si>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</si>
  <si>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Data de Atualização: 31/12/2021</t>
  </si>
  <si>
    <t>Data de Atualização: 30/06/2022</t>
  </si>
  <si>
    <t>jun-22
Total</t>
  </si>
  <si>
    <t xml:space="preserve">     2. Risco de Mercado</t>
  </si>
  <si>
    <t xml:space="preserve">     3. Derivativos</t>
  </si>
  <si>
    <t>Informações do 3º trimestre de 2022 - 30/09/2022</t>
  </si>
  <si>
    <t>Data de Atualização: 30/09/2022</t>
  </si>
  <si>
    <t xml:space="preserve">Somente posições classificadas na carteira de negociação.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</si>
</sst>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i/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2" fillId="2" borderId="0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left" vertical="center" wrapText="1"/>
    </xf>
    <xf numFmtId="168" fontId="2" fillId="2" borderId="0" xfId="4" applyNumberFormat="1" applyFont="1" applyFill="1" applyBorder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left" vertical="center"/>
    </xf>
    <xf numFmtId="14" fontId="3" fillId="3" borderId="0" xfId="5" applyNumberFormat="1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6" fillId="3" borderId="2" xfId="0" applyFont="1" applyFill="1" applyBorder="1" applyAlignment="1">
      <alignment horizontal="center" vertical="center" wrapText="1"/>
    </xf>
    <xf numFmtId="167" fontId="26" fillId="3" borderId="2" xfId="1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left" vertical="center" wrapText="1"/>
    </xf>
    <xf numFmtId="17" fontId="13" fillId="2" borderId="0" xfId="0" quotePrefix="1" applyNumberFormat="1" applyFont="1" applyFill="1" applyBorder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7" fontId="13" fillId="2" borderId="0" xfId="0" quotePrefix="1" applyNumberFormat="1" applyFont="1" applyFill="1" applyBorder="1" applyAlignment="1">
      <alignment horizontal="center" vertical="center" wrapText="1"/>
    </xf>
    <xf numFmtId="17" fontId="13" fillId="2" borderId="0" xfId="0" quotePrefix="1" applyNumberFormat="1" applyFont="1" applyFill="1" applyBorder="1" applyAlignment="1">
      <alignment horizontal="left" vertical="center"/>
    </xf>
    <xf numFmtId="172" fontId="13" fillId="2" borderId="0" xfId="0" quotePrefix="1" applyNumberFormat="1" applyFont="1" applyFill="1" applyBorder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13" fillId="2" borderId="0" xfId="0" applyNumberFormat="1" applyFont="1" applyFill="1" applyBorder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5" fontId="8" fillId="3" borderId="2" xfId="6" applyNumberFormat="1" applyFont="1" applyFill="1" applyBorder="1" applyAlignment="1">
      <alignment horizontal="center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30" fillId="2" borderId="0" xfId="5" applyFont="1" applyFill="1" applyAlignment="1">
      <alignment horizontal="center" vertical="center" wrapText="1"/>
    </xf>
    <xf numFmtId="0" fontId="30" fillId="2" borderId="0" xfId="5" applyFont="1" applyFill="1" applyAlignment="1">
      <alignment horizontal="left" vertical="center" wrapText="1" indent="3"/>
    </xf>
    <xf numFmtId="168" fontId="2" fillId="2" borderId="0" xfId="4" applyNumberFormat="1" applyFont="1" applyFill="1" applyAlignment="1">
      <alignment horizontal="right" vertical="center"/>
    </xf>
    <xf numFmtId="168" fontId="12" fillId="2" borderId="0" xfId="4" applyNumberFormat="1" applyFont="1" applyFill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165" fontId="8" fillId="3" borderId="2" xfId="6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2132475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5</xdr:col>
      <xdr:colOff>1038227</xdr:colOff>
      <xdr:row>2</xdr:row>
      <xdr:rowOff>28575</xdr:rowOff>
    </xdr:to>
    <xdr:sp macro="" textlink="">
      <xdr:nvSpPr>
        <xdr:cNvPr id="8" name="Seta: para a Direit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26C05-5245-435C-9CA5-38AD2DA4AD2A}"/>
            </a:ext>
          </a:extLst>
        </xdr:cNvPr>
        <xdr:cNvSpPr/>
      </xdr:nvSpPr>
      <xdr:spPr>
        <a:xfrm rot="10800000">
          <a:off x="10506075" y="180975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951525</xdr:colOff>
      <xdr:row>0</xdr:row>
      <xdr:rowOff>133350</xdr:rowOff>
    </xdr:from>
    <xdr:to>
      <xdr:col>5</xdr:col>
      <xdr:colOff>9525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F29EA-F5B0-4B61-B3FF-370EDFC2C70A}"/>
            </a:ext>
          </a:extLst>
        </xdr:cNvPr>
        <xdr:cNvSpPr/>
      </xdr:nvSpPr>
      <xdr:spPr>
        <a:xfrm rot="10800000">
          <a:off x="52377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609600</xdr:colOff>
      <xdr:row>0</xdr:row>
      <xdr:rowOff>152400</xdr:rowOff>
    </xdr:from>
    <xdr:to>
      <xdr:col>6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30679-DE7A-493F-84CE-D0C8541A8E3D}"/>
            </a:ext>
          </a:extLst>
        </xdr:cNvPr>
        <xdr:cNvSpPr/>
      </xdr:nvSpPr>
      <xdr:spPr>
        <a:xfrm rot="10800000">
          <a:off x="47529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ão 04-2013"/>
      <sheetName val="Relcoop"/>
      <sheetName val="Procedimentos"/>
      <sheetName val="Feriado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B27" sqref="B27:C27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80"/>
      <c r="B1" s="80"/>
      <c r="C1" s="80"/>
      <c r="D1" s="80"/>
      <c r="E1" s="80"/>
    </row>
    <row r="2" spans="1:8" x14ac:dyDescent="0.25">
      <c r="A2" s="80"/>
      <c r="B2" s="80"/>
      <c r="C2" s="80"/>
      <c r="D2" s="80"/>
      <c r="E2" s="80"/>
    </row>
    <row r="3" spans="1:8" x14ac:dyDescent="0.25">
      <c r="A3" s="80"/>
      <c r="B3" s="82"/>
      <c r="C3" s="82"/>
      <c r="D3" s="80"/>
      <c r="E3" s="80"/>
    </row>
    <row r="4" spans="1:8" x14ac:dyDescent="0.25">
      <c r="A4" s="80"/>
      <c r="B4" s="80"/>
      <c r="C4" s="80"/>
      <c r="D4" s="80"/>
      <c r="E4" s="80"/>
    </row>
    <row r="5" spans="1:8" ht="15" customHeight="1" x14ac:dyDescent="0.25">
      <c r="A5" s="80"/>
      <c r="B5" s="167" t="s">
        <v>221</v>
      </c>
      <c r="C5" s="167"/>
      <c r="D5" s="167"/>
      <c r="E5" s="81"/>
      <c r="F5" s="2"/>
      <c r="G5" s="2"/>
      <c r="H5" s="2"/>
    </row>
    <row r="6" spans="1:8" ht="15" customHeight="1" x14ac:dyDescent="0.25">
      <c r="A6" s="80"/>
      <c r="B6" s="167"/>
      <c r="C6" s="167"/>
      <c r="D6" s="167"/>
      <c r="E6" s="81"/>
      <c r="F6" s="2"/>
      <c r="G6" s="2"/>
      <c r="H6" s="2"/>
    </row>
    <row r="7" spans="1:8" ht="16.5" x14ac:dyDescent="0.25">
      <c r="A7" s="80"/>
      <c r="B7" s="4"/>
      <c r="C7" s="4"/>
      <c r="D7" s="4"/>
      <c r="E7" s="80"/>
    </row>
    <row r="8" spans="1:8" ht="20.25" x14ac:dyDescent="0.25">
      <c r="A8" s="80"/>
      <c r="B8" s="171" t="s">
        <v>43</v>
      </c>
      <c r="C8" s="171"/>
      <c r="D8" s="4"/>
      <c r="E8" s="80"/>
    </row>
    <row r="9" spans="1:8" ht="20.25" customHeight="1" x14ac:dyDescent="0.25">
      <c r="A9" s="80"/>
      <c r="B9" s="168" t="s">
        <v>0</v>
      </c>
      <c r="C9" s="168"/>
      <c r="D9" s="4"/>
      <c r="E9" s="80"/>
    </row>
    <row r="10" spans="1:8" ht="20.25" customHeight="1" x14ac:dyDescent="0.25">
      <c r="A10" s="80"/>
      <c r="B10" s="169" t="s">
        <v>1</v>
      </c>
      <c r="C10" s="169"/>
      <c r="D10" s="4"/>
      <c r="E10" s="80"/>
    </row>
    <row r="11" spans="1:8" ht="16.5" x14ac:dyDescent="0.25">
      <c r="A11" s="80"/>
      <c r="B11" s="4"/>
      <c r="C11" s="4"/>
      <c r="D11" s="4"/>
      <c r="E11" s="80"/>
    </row>
    <row r="12" spans="1:8" ht="20.25" hidden="1" x14ac:dyDescent="0.25">
      <c r="A12" s="80"/>
      <c r="B12" s="171" t="s">
        <v>222</v>
      </c>
      <c r="C12" s="171"/>
      <c r="D12" s="4"/>
      <c r="E12" s="80"/>
    </row>
    <row r="13" spans="1:8" ht="20.25" hidden="1" customHeight="1" x14ac:dyDescent="0.25">
      <c r="A13" s="80"/>
      <c r="B13" s="169" t="s">
        <v>126</v>
      </c>
      <c r="C13" s="169"/>
      <c r="D13" s="4"/>
      <c r="E13" s="80"/>
    </row>
    <row r="14" spans="1:8" ht="20.25" hidden="1" customHeight="1" x14ac:dyDescent="0.25">
      <c r="A14" s="80"/>
      <c r="B14" s="169" t="s">
        <v>127</v>
      </c>
      <c r="C14" s="169"/>
      <c r="D14" s="4"/>
      <c r="E14" s="80"/>
    </row>
    <row r="15" spans="1:8" ht="20.25" hidden="1" customHeight="1" x14ac:dyDescent="0.25">
      <c r="A15" s="80"/>
      <c r="B15" s="169" t="s">
        <v>128</v>
      </c>
      <c r="C15" s="169"/>
      <c r="D15" s="4"/>
      <c r="E15" s="80"/>
    </row>
    <row r="16" spans="1:8" ht="16.5" hidden="1" x14ac:dyDescent="0.25">
      <c r="A16" s="80"/>
      <c r="B16" s="4"/>
      <c r="C16" s="4"/>
      <c r="D16" s="4"/>
      <c r="E16" s="80"/>
    </row>
    <row r="17" spans="1:5" ht="20.25" x14ac:dyDescent="0.25">
      <c r="A17" s="80"/>
      <c r="B17" s="171" t="s">
        <v>261</v>
      </c>
      <c r="C17" s="171"/>
      <c r="D17" s="4"/>
      <c r="E17" s="80"/>
    </row>
    <row r="18" spans="1:5" ht="20.25" customHeight="1" x14ac:dyDescent="0.25">
      <c r="A18" s="80"/>
      <c r="B18" s="170" t="s">
        <v>2</v>
      </c>
      <c r="C18" s="169"/>
      <c r="D18" s="4"/>
      <c r="E18" s="80"/>
    </row>
    <row r="19" spans="1:5" ht="16.5" hidden="1" x14ac:dyDescent="0.25">
      <c r="A19" s="80"/>
      <c r="B19" s="4"/>
      <c r="C19" s="4"/>
      <c r="D19" s="4"/>
      <c r="E19" s="80"/>
    </row>
    <row r="20" spans="1:5" ht="20.25" hidden="1" x14ac:dyDescent="0.25">
      <c r="A20" s="80"/>
      <c r="B20" s="171" t="s">
        <v>224</v>
      </c>
      <c r="C20" s="171"/>
      <c r="D20" s="4"/>
      <c r="E20" s="80"/>
    </row>
    <row r="21" spans="1:5" ht="20.25" hidden="1" customHeight="1" x14ac:dyDescent="0.25">
      <c r="A21" s="80"/>
      <c r="B21" s="169" t="s">
        <v>125</v>
      </c>
      <c r="C21" s="169"/>
      <c r="D21" s="4"/>
      <c r="E21" s="80"/>
    </row>
    <row r="22" spans="1:5" ht="16.5" x14ac:dyDescent="0.25">
      <c r="A22" s="80"/>
      <c r="B22" s="4"/>
      <c r="C22" s="4"/>
      <c r="D22" s="4"/>
      <c r="E22" s="80"/>
    </row>
    <row r="23" spans="1:5" ht="20.25" x14ac:dyDescent="0.25">
      <c r="A23" s="80"/>
      <c r="B23" s="171" t="s">
        <v>262</v>
      </c>
      <c r="C23" s="171"/>
      <c r="D23" s="4"/>
      <c r="E23" s="80"/>
    </row>
    <row r="24" spans="1:5" ht="16.5" x14ac:dyDescent="0.25">
      <c r="A24" s="80"/>
      <c r="B24" s="4"/>
      <c r="C24" s="4"/>
      <c r="D24" s="4"/>
      <c r="E24" s="80"/>
    </row>
    <row r="25" spans="1:5" ht="15" customHeight="1" x14ac:dyDescent="0.25">
      <c r="A25" s="80"/>
      <c r="B25" s="165"/>
      <c r="C25" s="165"/>
      <c r="D25" s="80"/>
      <c r="E25" s="80"/>
    </row>
    <row r="26" spans="1:5" ht="23.25" customHeight="1" x14ac:dyDescent="0.25">
      <c r="A26" s="80"/>
      <c r="B26" s="166" t="s">
        <v>263</v>
      </c>
      <c r="C26" s="166"/>
      <c r="D26" s="4"/>
      <c r="E26" s="80"/>
    </row>
    <row r="27" spans="1:5" ht="15" customHeight="1" x14ac:dyDescent="0.25">
      <c r="A27" s="80"/>
      <c r="B27" s="165"/>
      <c r="C27" s="165"/>
      <c r="D27" s="80"/>
      <c r="E27" s="80"/>
    </row>
    <row r="28" spans="1:5" x14ac:dyDescent="0.25">
      <c r="A28" s="80"/>
      <c r="B28" s="80"/>
      <c r="C28" s="80"/>
      <c r="D28" s="80"/>
      <c r="E28" s="80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topLeftCell="A5" zoomScaleNormal="100" workbookViewId="0">
      <selection activeCell="D11" sqref="D11"/>
    </sheetView>
  </sheetViews>
  <sheetFormatPr defaultColWidth="0" defaultRowHeight="0" customHeight="1" zeroHeight="1" x14ac:dyDescent="0.25"/>
  <cols>
    <col min="1" max="1" width="1.7109375" style="28" customWidth="1"/>
    <col min="2" max="2" width="3.5703125" style="27" customWidth="1"/>
    <col min="3" max="3" width="44" style="28" customWidth="1"/>
    <col min="4" max="5" width="13.42578125" style="28" customWidth="1"/>
    <col min="6" max="6" width="1.7109375" style="28" customWidth="1"/>
    <col min="7" max="7" width="1.140625" style="28" hidden="1" customWidth="1"/>
    <col min="8" max="255" width="9.140625" style="28" hidden="1"/>
    <col min="256" max="256" width="2.85546875" style="28" hidden="1"/>
    <col min="257" max="257" width="3.5703125" style="28" hidden="1"/>
    <col min="258" max="258" width="36.5703125" style="28" hidden="1"/>
    <col min="259" max="262" width="14.42578125" style="28" hidden="1"/>
    <col min="263" max="263" width="2.85546875" style="28" hidden="1"/>
    <col min="264" max="511" width="9.140625" style="28" hidden="1"/>
    <col min="512" max="512" width="2.85546875" style="28" hidden="1"/>
    <col min="513" max="513" width="3.5703125" style="28" hidden="1"/>
    <col min="514" max="514" width="36.5703125" style="28" hidden="1"/>
    <col min="515" max="518" width="14.42578125" style="28" hidden="1"/>
    <col min="519" max="519" width="2.85546875" style="28" hidden="1"/>
    <col min="520" max="767" width="9.140625" style="28" hidden="1"/>
    <col min="768" max="768" width="2.85546875" style="28" hidden="1"/>
    <col min="769" max="769" width="3.5703125" style="28" hidden="1"/>
    <col min="770" max="770" width="36.5703125" style="28" hidden="1"/>
    <col min="771" max="774" width="14.42578125" style="28" hidden="1"/>
    <col min="775" max="775" width="2.85546875" style="28" hidden="1"/>
    <col min="776" max="1023" width="9.140625" style="28" hidden="1"/>
    <col min="1024" max="1024" width="2.85546875" style="28" hidden="1"/>
    <col min="1025" max="1025" width="3.5703125" style="28" hidden="1"/>
    <col min="1026" max="1026" width="36.5703125" style="28" hidden="1"/>
    <col min="1027" max="1030" width="14.42578125" style="28" hidden="1"/>
    <col min="1031" max="1031" width="2.85546875" style="28" hidden="1"/>
    <col min="1032" max="1279" width="9.140625" style="28" hidden="1"/>
    <col min="1280" max="1280" width="2.85546875" style="28" hidden="1"/>
    <col min="1281" max="1281" width="3.5703125" style="28" hidden="1"/>
    <col min="1282" max="1282" width="36.5703125" style="28" hidden="1"/>
    <col min="1283" max="1286" width="14.42578125" style="28" hidden="1"/>
    <col min="1287" max="1287" width="2.85546875" style="28" hidden="1"/>
    <col min="1288" max="1535" width="9.140625" style="28" hidden="1"/>
    <col min="1536" max="1536" width="2.85546875" style="28" hidden="1"/>
    <col min="1537" max="1537" width="3.5703125" style="28" hidden="1"/>
    <col min="1538" max="1538" width="36.5703125" style="28" hidden="1"/>
    <col min="1539" max="1542" width="14.42578125" style="28" hidden="1"/>
    <col min="1543" max="1543" width="2.85546875" style="28" hidden="1"/>
    <col min="1544" max="1791" width="9.140625" style="28" hidden="1"/>
    <col min="1792" max="1792" width="2.85546875" style="28" hidden="1"/>
    <col min="1793" max="1793" width="3.5703125" style="28" hidden="1"/>
    <col min="1794" max="1794" width="36.5703125" style="28" hidden="1"/>
    <col min="1795" max="1798" width="14.42578125" style="28" hidden="1"/>
    <col min="1799" max="1799" width="2.85546875" style="28" hidden="1"/>
    <col min="1800" max="2047" width="9.140625" style="28" hidden="1"/>
    <col min="2048" max="2048" width="2.85546875" style="28" hidden="1"/>
    <col min="2049" max="2049" width="3.5703125" style="28" hidden="1"/>
    <col min="2050" max="2050" width="36.5703125" style="28" hidden="1"/>
    <col min="2051" max="2054" width="14.42578125" style="28" hidden="1"/>
    <col min="2055" max="2055" width="2.85546875" style="28" hidden="1"/>
    <col min="2056" max="2303" width="9.140625" style="28" hidden="1"/>
    <col min="2304" max="2304" width="2.85546875" style="28" hidden="1"/>
    <col min="2305" max="2305" width="3.5703125" style="28" hidden="1"/>
    <col min="2306" max="2306" width="36.5703125" style="28" hidden="1"/>
    <col min="2307" max="2310" width="14.42578125" style="28" hidden="1"/>
    <col min="2311" max="2311" width="2.85546875" style="28" hidden="1"/>
    <col min="2312" max="2559" width="9.140625" style="28" hidden="1"/>
    <col min="2560" max="2560" width="2.85546875" style="28" hidden="1"/>
    <col min="2561" max="2561" width="3.5703125" style="28" hidden="1"/>
    <col min="2562" max="2562" width="36.5703125" style="28" hidden="1"/>
    <col min="2563" max="2566" width="14.42578125" style="28" hidden="1"/>
    <col min="2567" max="2567" width="2.85546875" style="28" hidden="1"/>
    <col min="2568" max="2815" width="9.140625" style="28" hidden="1"/>
    <col min="2816" max="2816" width="2.85546875" style="28" hidden="1"/>
    <col min="2817" max="2817" width="3.5703125" style="28" hidden="1"/>
    <col min="2818" max="2818" width="36.5703125" style="28" hidden="1"/>
    <col min="2819" max="2822" width="14.42578125" style="28" hidden="1"/>
    <col min="2823" max="2823" width="2.85546875" style="28" hidden="1"/>
    <col min="2824" max="3071" width="9.140625" style="28" hidden="1"/>
    <col min="3072" max="3072" width="2.85546875" style="28" hidden="1"/>
    <col min="3073" max="3073" width="3.5703125" style="28" hidden="1"/>
    <col min="3074" max="3074" width="36.5703125" style="28" hidden="1"/>
    <col min="3075" max="3078" width="14.42578125" style="28" hidden="1"/>
    <col min="3079" max="3079" width="2.85546875" style="28" hidden="1"/>
    <col min="3080" max="3327" width="9.140625" style="28" hidden="1"/>
    <col min="3328" max="3328" width="2.85546875" style="28" hidden="1"/>
    <col min="3329" max="3329" width="3.5703125" style="28" hidden="1"/>
    <col min="3330" max="3330" width="36.5703125" style="28" hidden="1"/>
    <col min="3331" max="3334" width="14.42578125" style="28" hidden="1"/>
    <col min="3335" max="3335" width="2.85546875" style="28" hidden="1"/>
    <col min="3336" max="3583" width="9.140625" style="28" hidden="1"/>
    <col min="3584" max="3584" width="2.85546875" style="28" hidden="1"/>
    <col min="3585" max="3585" width="3.5703125" style="28" hidden="1"/>
    <col min="3586" max="3586" width="36.5703125" style="28" hidden="1"/>
    <col min="3587" max="3590" width="14.42578125" style="28" hidden="1"/>
    <col min="3591" max="3591" width="2.85546875" style="28" hidden="1"/>
    <col min="3592" max="3839" width="9.140625" style="28" hidden="1"/>
    <col min="3840" max="3840" width="2.85546875" style="28" hidden="1"/>
    <col min="3841" max="3841" width="3.5703125" style="28" hidden="1"/>
    <col min="3842" max="3842" width="36.5703125" style="28" hidden="1"/>
    <col min="3843" max="3846" width="14.42578125" style="28" hidden="1"/>
    <col min="3847" max="3847" width="2.85546875" style="28" hidden="1"/>
    <col min="3848" max="4095" width="9.140625" style="28" hidden="1"/>
    <col min="4096" max="4096" width="2.85546875" style="28" hidden="1"/>
    <col min="4097" max="4097" width="3.5703125" style="28" hidden="1"/>
    <col min="4098" max="4098" width="36.5703125" style="28" hidden="1"/>
    <col min="4099" max="4102" width="14.42578125" style="28" hidden="1"/>
    <col min="4103" max="4103" width="2.85546875" style="28" hidden="1"/>
    <col min="4104" max="4351" width="9.140625" style="28" hidden="1"/>
    <col min="4352" max="4352" width="2.85546875" style="28" hidden="1"/>
    <col min="4353" max="4353" width="3.5703125" style="28" hidden="1"/>
    <col min="4354" max="4354" width="36.5703125" style="28" hidden="1"/>
    <col min="4355" max="4358" width="14.42578125" style="28" hidden="1"/>
    <col min="4359" max="4359" width="2.85546875" style="28" hidden="1"/>
    <col min="4360" max="4607" width="9.140625" style="28" hidden="1"/>
    <col min="4608" max="4608" width="2.85546875" style="28" hidden="1"/>
    <col min="4609" max="4609" width="3.5703125" style="28" hidden="1"/>
    <col min="4610" max="4610" width="36.5703125" style="28" hidden="1"/>
    <col min="4611" max="4614" width="14.42578125" style="28" hidden="1"/>
    <col min="4615" max="4615" width="2.85546875" style="28" hidden="1"/>
    <col min="4616" max="4863" width="9.140625" style="28" hidden="1"/>
    <col min="4864" max="4864" width="2.85546875" style="28" hidden="1"/>
    <col min="4865" max="4865" width="3.5703125" style="28" hidden="1"/>
    <col min="4866" max="4866" width="36.5703125" style="28" hidden="1"/>
    <col min="4867" max="4870" width="14.42578125" style="28" hidden="1"/>
    <col min="4871" max="4871" width="2.85546875" style="28" hidden="1"/>
    <col min="4872" max="5119" width="9.140625" style="28" hidden="1"/>
    <col min="5120" max="5120" width="2.85546875" style="28" hidden="1"/>
    <col min="5121" max="5121" width="3.5703125" style="28" hidden="1"/>
    <col min="5122" max="5122" width="36.5703125" style="28" hidden="1"/>
    <col min="5123" max="5126" width="14.42578125" style="28" hidden="1"/>
    <col min="5127" max="5127" width="2.85546875" style="28" hidden="1"/>
    <col min="5128" max="5375" width="9.140625" style="28" hidden="1"/>
    <col min="5376" max="5376" width="2.85546875" style="28" hidden="1"/>
    <col min="5377" max="5377" width="3.5703125" style="28" hidden="1"/>
    <col min="5378" max="5378" width="36.5703125" style="28" hidden="1"/>
    <col min="5379" max="5382" width="14.42578125" style="28" hidden="1"/>
    <col min="5383" max="5383" width="2.85546875" style="28" hidden="1"/>
    <col min="5384" max="5631" width="9.140625" style="28" hidden="1"/>
    <col min="5632" max="5632" width="2.85546875" style="28" hidden="1"/>
    <col min="5633" max="5633" width="3.5703125" style="28" hidden="1"/>
    <col min="5634" max="5634" width="36.5703125" style="28" hidden="1"/>
    <col min="5635" max="5638" width="14.42578125" style="28" hidden="1"/>
    <col min="5639" max="5639" width="2.85546875" style="28" hidden="1"/>
    <col min="5640" max="5887" width="9.140625" style="28" hidden="1"/>
    <col min="5888" max="5888" width="2.85546875" style="28" hidden="1"/>
    <col min="5889" max="5889" width="3.5703125" style="28" hidden="1"/>
    <col min="5890" max="5890" width="36.5703125" style="28" hidden="1"/>
    <col min="5891" max="5894" width="14.42578125" style="28" hidden="1"/>
    <col min="5895" max="5895" width="2.85546875" style="28" hidden="1"/>
    <col min="5896" max="6143" width="9.140625" style="28" hidden="1"/>
    <col min="6144" max="6144" width="2.85546875" style="28" hidden="1"/>
    <col min="6145" max="6145" width="3.5703125" style="28" hidden="1"/>
    <col min="6146" max="6146" width="36.5703125" style="28" hidden="1"/>
    <col min="6147" max="6150" width="14.42578125" style="28" hidden="1"/>
    <col min="6151" max="6151" width="2.85546875" style="28" hidden="1"/>
    <col min="6152" max="6399" width="9.140625" style="28" hidden="1"/>
    <col min="6400" max="6400" width="2.85546875" style="28" hidden="1"/>
    <col min="6401" max="6401" width="3.5703125" style="28" hidden="1"/>
    <col min="6402" max="6402" width="36.5703125" style="28" hidden="1"/>
    <col min="6403" max="6406" width="14.42578125" style="28" hidden="1"/>
    <col min="6407" max="6407" width="2.85546875" style="28" hidden="1"/>
    <col min="6408" max="6655" width="9.140625" style="28" hidden="1"/>
    <col min="6656" max="6656" width="2.85546875" style="28" hidden="1"/>
    <col min="6657" max="6657" width="3.5703125" style="28" hidden="1"/>
    <col min="6658" max="6658" width="36.5703125" style="28" hidden="1"/>
    <col min="6659" max="6662" width="14.42578125" style="28" hidden="1"/>
    <col min="6663" max="6663" width="2.85546875" style="28" hidden="1"/>
    <col min="6664" max="6911" width="9.140625" style="28" hidden="1"/>
    <col min="6912" max="6912" width="2.85546875" style="28" hidden="1"/>
    <col min="6913" max="6913" width="3.5703125" style="28" hidden="1"/>
    <col min="6914" max="6914" width="36.5703125" style="28" hidden="1"/>
    <col min="6915" max="6918" width="14.42578125" style="28" hidden="1"/>
    <col min="6919" max="6919" width="2.85546875" style="28" hidden="1"/>
    <col min="6920" max="7167" width="9.140625" style="28" hidden="1"/>
    <col min="7168" max="7168" width="2.85546875" style="28" hidden="1"/>
    <col min="7169" max="7169" width="3.5703125" style="28" hidden="1"/>
    <col min="7170" max="7170" width="36.5703125" style="28" hidden="1"/>
    <col min="7171" max="7174" width="14.42578125" style="28" hidden="1"/>
    <col min="7175" max="7175" width="2.85546875" style="28" hidden="1"/>
    <col min="7176" max="7423" width="9.140625" style="28" hidden="1"/>
    <col min="7424" max="7424" width="2.85546875" style="28" hidden="1"/>
    <col min="7425" max="7425" width="3.5703125" style="28" hidden="1"/>
    <col min="7426" max="7426" width="36.5703125" style="28" hidden="1"/>
    <col min="7427" max="7430" width="14.42578125" style="28" hidden="1"/>
    <col min="7431" max="7431" width="2.85546875" style="28" hidden="1"/>
    <col min="7432" max="7679" width="9.140625" style="28" hidden="1"/>
    <col min="7680" max="7680" width="2.85546875" style="28" hidden="1"/>
    <col min="7681" max="7681" width="3.5703125" style="28" hidden="1"/>
    <col min="7682" max="7682" width="36.5703125" style="28" hidden="1"/>
    <col min="7683" max="7686" width="14.42578125" style="28" hidden="1"/>
    <col min="7687" max="7687" width="2.85546875" style="28" hidden="1"/>
    <col min="7688" max="7935" width="9.140625" style="28" hidden="1"/>
    <col min="7936" max="7936" width="2.85546875" style="28" hidden="1"/>
    <col min="7937" max="7937" width="3.5703125" style="28" hidden="1"/>
    <col min="7938" max="7938" width="36.5703125" style="28" hidden="1"/>
    <col min="7939" max="7942" width="14.42578125" style="28" hidden="1"/>
    <col min="7943" max="7943" width="2.85546875" style="28" hidden="1"/>
    <col min="7944" max="8191" width="9.140625" style="28" hidden="1"/>
    <col min="8192" max="8192" width="2.85546875" style="28" hidden="1"/>
    <col min="8193" max="8193" width="3.5703125" style="28" hidden="1"/>
    <col min="8194" max="8194" width="36.5703125" style="28" hidden="1"/>
    <col min="8195" max="8198" width="14.42578125" style="28" hidden="1"/>
    <col min="8199" max="8199" width="2.85546875" style="28" hidden="1"/>
    <col min="8200" max="8447" width="9.140625" style="28" hidden="1"/>
    <col min="8448" max="8448" width="2.85546875" style="28" hidden="1"/>
    <col min="8449" max="8449" width="3.5703125" style="28" hidden="1"/>
    <col min="8450" max="8450" width="36.5703125" style="28" hidden="1"/>
    <col min="8451" max="8454" width="14.42578125" style="28" hidden="1"/>
    <col min="8455" max="8455" width="2.85546875" style="28" hidden="1"/>
    <col min="8456" max="8703" width="9.140625" style="28" hidden="1"/>
    <col min="8704" max="8704" width="2.85546875" style="28" hidden="1"/>
    <col min="8705" max="8705" width="3.5703125" style="28" hidden="1"/>
    <col min="8706" max="8706" width="36.5703125" style="28" hidden="1"/>
    <col min="8707" max="8710" width="14.42578125" style="28" hidden="1"/>
    <col min="8711" max="8711" width="2.85546875" style="28" hidden="1"/>
    <col min="8712" max="8959" width="9.140625" style="28" hidden="1"/>
    <col min="8960" max="8960" width="2.85546875" style="28" hidden="1"/>
    <col min="8961" max="8961" width="3.5703125" style="28" hidden="1"/>
    <col min="8962" max="8962" width="36.5703125" style="28" hidden="1"/>
    <col min="8963" max="8966" width="14.42578125" style="28" hidden="1"/>
    <col min="8967" max="8967" width="2.85546875" style="28" hidden="1"/>
    <col min="8968" max="9215" width="9.140625" style="28" hidden="1"/>
    <col min="9216" max="9216" width="2.85546875" style="28" hidden="1"/>
    <col min="9217" max="9217" width="3.5703125" style="28" hidden="1"/>
    <col min="9218" max="9218" width="36.5703125" style="28" hidden="1"/>
    <col min="9219" max="9222" width="14.42578125" style="28" hidden="1"/>
    <col min="9223" max="9223" width="2.85546875" style="28" hidden="1"/>
    <col min="9224" max="9471" width="9.140625" style="28" hidden="1"/>
    <col min="9472" max="9472" width="2.85546875" style="28" hidden="1"/>
    <col min="9473" max="9473" width="3.5703125" style="28" hidden="1"/>
    <col min="9474" max="9474" width="36.5703125" style="28" hidden="1"/>
    <col min="9475" max="9478" width="14.42578125" style="28" hidden="1"/>
    <col min="9479" max="9479" width="2.85546875" style="28" hidden="1"/>
    <col min="9480" max="9727" width="9.140625" style="28" hidden="1"/>
    <col min="9728" max="9728" width="2.85546875" style="28" hidden="1"/>
    <col min="9729" max="9729" width="3.5703125" style="28" hidden="1"/>
    <col min="9730" max="9730" width="36.5703125" style="28" hidden="1"/>
    <col min="9731" max="9734" width="14.42578125" style="28" hidden="1"/>
    <col min="9735" max="9735" width="2.85546875" style="28" hidden="1"/>
    <col min="9736" max="9983" width="9.140625" style="28" hidden="1"/>
    <col min="9984" max="9984" width="2.85546875" style="28" hidden="1"/>
    <col min="9985" max="9985" width="3.5703125" style="28" hidden="1"/>
    <col min="9986" max="9986" width="36.5703125" style="28" hidden="1"/>
    <col min="9987" max="9990" width="14.42578125" style="28" hidden="1"/>
    <col min="9991" max="9991" width="2.85546875" style="28" hidden="1"/>
    <col min="9992" max="10239" width="9.140625" style="28" hidden="1"/>
    <col min="10240" max="10240" width="2.85546875" style="28" hidden="1"/>
    <col min="10241" max="10241" width="3.5703125" style="28" hidden="1"/>
    <col min="10242" max="10242" width="36.5703125" style="28" hidden="1"/>
    <col min="10243" max="10246" width="14.42578125" style="28" hidden="1"/>
    <col min="10247" max="10247" width="2.85546875" style="28" hidden="1"/>
    <col min="10248" max="10495" width="9.140625" style="28" hidden="1"/>
    <col min="10496" max="10496" width="2.85546875" style="28" hidden="1"/>
    <col min="10497" max="10497" width="3.5703125" style="28" hidden="1"/>
    <col min="10498" max="10498" width="36.5703125" style="28" hidden="1"/>
    <col min="10499" max="10502" width="14.42578125" style="28" hidden="1"/>
    <col min="10503" max="10503" width="2.85546875" style="28" hidden="1"/>
    <col min="10504" max="10751" width="9.140625" style="28" hidden="1"/>
    <col min="10752" max="10752" width="2.85546875" style="28" hidden="1"/>
    <col min="10753" max="10753" width="3.5703125" style="28" hidden="1"/>
    <col min="10754" max="10754" width="36.5703125" style="28" hidden="1"/>
    <col min="10755" max="10758" width="14.42578125" style="28" hidden="1"/>
    <col min="10759" max="10759" width="2.85546875" style="28" hidden="1"/>
    <col min="10760" max="11007" width="9.140625" style="28" hidden="1"/>
    <col min="11008" max="11008" width="2.85546875" style="28" hidden="1"/>
    <col min="11009" max="11009" width="3.5703125" style="28" hidden="1"/>
    <col min="11010" max="11010" width="36.5703125" style="28" hidden="1"/>
    <col min="11011" max="11014" width="14.42578125" style="28" hidden="1"/>
    <col min="11015" max="11015" width="2.85546875" style="28" hidden="1"/>
    <col min="11016" max="11263" width="9.140625" style="28" hidden="1"/>
    <col min="11264" max="11264" width="2.85546875" style="28" hidden="1"/>
    <col min="11265" max="11265" width="3.5703125" style="28" hidden="1"/>
    <col min="11266" max="11266" width="36.5703125" style="28" hidden="1"/>
    <col min="11267" max="11270" width="14.42578125" style="28" hidden="1"/>
    <col min="11271" max="11271" width="2.85546875" style="28" hidden="1"/>
    <col min="11272" max="11519" width="9.140625" style="28" hidden="1"/>
    <col min="11520" max="11520" width="2.85546875" style="28" hidden="1"/>
    <col min="11521" max="11521" width="3.5703125" style="28" hidden="1"/>
    <col min="11522" max="11522" width="36.5703125" style="28" hidden="1"/>
    <col min="11523" max="11526" width="14.42578125" style="28" hidden="1"/>
    <col min="11527" max="11527" width="2.85546875" style="28" hidden="1"/>
    <col min="11528" max="11775" width="9.140625" style="28" hidden="1"/>
    <col min="11776" max="11776" width="2.85546875" style="28" hidden="1"/>
    <col min="11777" max="11777" width="3.5703125" style="28" hidden="1"/>
    <col min="11778" max="11778" width="36.5703125" style="28" hidden="1"/>
    <col min="11779" max="11782" width="14.42578125" style="28" hidden="1"/>
    <col min="11783" max="11783" width="2.85546875" style="28" hidden="1"/>
    <col min="11784" max="12031" width="9.140625" style="28" hidden="1"/>
    <col min="12032" max="12032" width="2.85546875" style="28" hidden="1"/>
    <col min="12033" max="12033" width="3.5703125" style="28" hidden="1"/>
    <col min="12034" max="12034" width="36.5703125" style="28" hidden="1"/>
    <col min="12035" max="12038" width="14.42578125" style="28" hidden="1"/>
    <col min="12039" max="12039" width="2.85546875" style="28" hidden="1"/>
    <col min="12040" max="12287" width="9.140625" style="28" hidden="1"/>
    <col min="12288" max="12288" width="2.85546875" style="28" hidden="1"/>
    <col min="12289" max="12289" width="3.5703125" style="28" hidden="1"/>
    <col min="12290" max="12290" width="36.5703125" style="28" hidden="1"/>
    <col min="12291" max="12294" width="14.42578125" style="28" hidden="1"/>
    <col min="12295" max="12295" width="2.85546875" style="28" hidden="1"/>
    <col min="12296" max="12543" width="9.140625" style="28" hidden="1"/>
    <col min="12544" max="12544" width="2.85546875" style="28" hidden="1"/>
    <col min="12545" max="12545" width="3.5703125" style="28" hidden="1"/>
    <col min="12546" max="12546" width="36.5703125" style="28" hidden="1"/>
    <col min="12547" max="12550" width="14.42578125" style="28" hidden="1"/>
    <col min="12551" max="12551" width="2.85546875" style="28" hidden="1"/>
    <col min="12552" max="12799" width="9.140625" style="28" hidden="1"/>
    <col min="12800" max="12800" width="2.85546875" style="28" hidden="1"/>
    <col min="12801" max="12801" width="3.5703125" style="28" hidden="1"/>
    <col min="12802" max="12802" width="36.5703125" style="28" hidden="1"/>
    <col min="12803" max="12806" width="14.42578125" style="28" hidden="1"/>
    <col min="12807" max="12807" width="2.85546875" style="28" hidden="1"/>
    <col min="12808" max="13055" width="9.140625" style="28" hidden="1"/>
    <col min="13056" max="13056" width="2.85546875" style="28" hidden="1"/>
    <col min="13057" max="13057" width="3.5703125" style="28" hidden="1"/>
    <col min="13058" max="13058" width="36.5703125" style="28" hidden="1"/>
    <col min="13059" max="13062" width="14.42578125" style="28" hidden="1"/>
    <col min="13063" max="13063" width="2.85546875" style="28" hidden="1"/>
    <col min="13064" max="13311" width="9.140625" style="28" hidden="1"/>
    <col min="13312" max="13312" width="2.85546875" style="28" hidden="1"/>
    <col min="13313" max="13313" width="3.5703125" style="28" hidden="1"/>
    <col min="13314" max="13314" width="36.5703125" style="28" hidden="1"/>
    <col min="13315" max="13318" width="14.42578125" style="28" hidden="1"/>
    <col min="13319" max="13319" width="2.85546875" style="28" hidden="1"/>
    <col min="13320" max="13567" width="9.140625" style="28" hidden="1"/>
    <col min="13568" max="13568" width="2.85546875" style="28" hidden="1"/>
    <col min="13569" max="13569" width="3.5703125" style="28" hidden="1"/>
    <col min="13570" max="13570" width="36.5703125" style="28" hidden="1"/>
    <col min="13571" max="13574" width="14.42578125" style="28" hidden="1"/>
    <col min="13575" max="13575" width="2.85546875" style="28" hidden="1"/>
    <col min="13576" max="13823" width="9.140625" style="28" hidden="1"/>
    <col min="13824" max="13824" width="2.85546875" style="28" hidden="1"/>
    <col min="13825" max="13825" width="3.5703125" style="28" hidden="1"/>
    <col min="13826" max="13826" width="36.5703125" style="28" hidden="1"/>
    <col min="13827" max="13830" width="14.42578125" style="28" hidden="1"/>
    <col min="13831" max="13831" width="2.85546875" style="28" hidden="1"/>
    <col min="13832" max="14079" width="9.140625" style="28" hidden="1"/>
    <col min="14080" max="14080" width="2.85546875" style="28" hidden="1"/>
    <col min="14081" max="14081" width="3.5703125" style="28" hidden="1"/>
    <col min="14082" max="14082" width="36.5703125" style="28" hidden="1"/>
    <col min="14083" max="14086" width="14.42578125" style="28" hidden="1"/>
    <col min="14087" max="14087" width="2.85546875" style="28" hidden="1"/>
    <col min="14088" max="14335" width="9.140625" style="28" hidden="1"/>
    <col min="14336" max="14336" width="2.85546875" style="28" hidden="1"/>
    <col min="14337" max="14337" width="3.5703125" style="28" hidden="1"/>
    <col min="14338" max="14338" width="36.5703125" style="28" hidden="1"/>
    <col min="14339" max="14342" width="14.42578125" style="28" hidden="1"/>
    <col min="14343" max="14343" width="2.85546875" style="28" hidden="1"/>
    <col min="14344" max="14591" width="9.140625" style="28" hidden="1"/>
    <col min="14592" max="14592" width="2.85546875" style="28" hidden="1"/>
    <col min="14593" max="14593" width="3.5703125" style="28" hidden="1"/>
    <col min="14594" max="14594" width="36.5703125" style="28" hidden="1"/>
    <col min="14595" max="14598" width="14.42578125" style="28" hidden="1"/>
    <col min="14599" max="14599" width="2.85546875" style="28" hidden="1"/>
    <col min="14600" max="14847" width="9.140625" style="28" hidden="1"/>
    <col min="14848" max="14848" width="2.85546875" style="28" hidden="1"/>
    <col min="14849" max="14849" width="3.5703125" style="28" hidden="1"/>
    <col min="14850" max="14850" width="36.5703125" style="28" hidden="1"/>
    <col min="14851" max="14854" width="14.42578125" style="28" hidden="1"/>
    <col min="14855" max="14855" width="2.85546875" style="28" hidden="1"/>
    <col min="14856" max="15103" width="9.140625" style="28" hidden="1"/>
    <col min="15104" max="15104" width="2.85546875" style="28" hidden="1"/>
    <col min="15105" max="15105" width="3.5703125" style="28" hidden="1"/>
    <col min="15106" max="15106" width="36.5703125" style="28" hidden="1"/>
    <col min="15107" max="15110" width="14.42578125" style="28" hidden="1"/>
    <col min="15111" max="15111" width="2.85546875" style="28" hidden="1"/>
    <col min="15112" max="15359" width="9.140625" style="28" hidden="1"/>
    <col min="15360" max="15360" width="2.85546875" style="28" hidden="1"/>
    <col min="15361" max="15361" width="3.5703125" style="28" hidden="1"/>
    <col min="15362" max="15362" width="36.5703125" style="28" hidden="1"/>
    <col min="15363" max="15366" width="14.42578125" style="28" hidden="1"/>
    <col min="15367" max="15367" width="2.85546875" style="28" hidden="1"/>
    <col min="15368" max="15615" width="9.140625" style="28" hidden="1"/>
    <col min="15616" max="15616" width="2.85546875" style="28" hidden="1"/>
    <col min="15617" max="15617" width="3.5703125" style="28" hidden="1"/>
    <col min="15618" max="15618" width="36.5703125" style="28" hidden="1"/>
    <col min="15619" max="15622" width="14.42578125" style="28" hidden="1"/>
    <col min="15623" max="15623" width="2.85546875" style="28" hidden="1"/>
    <col min="15624" max="15871" width="9.140625" style="28" hidden="1"/>
    <col min="15872" max="15872" width="2.85546875" style="28" hidden="1"/>
    <col min="15873" max="15873" width="3.5703125" style="28" hidden="1"/>
    <col min="15874" max="15874" width="36.5703125" style="28" hidden="1"/>
    <col min="15875" max="15878" width="14.42578125" style="28" hidden="1"/>
    <col min="15879" max="15879" width="2.85546875" style="28" hidden="1"/>
    <col min="15880" max="16127" width="9.140625" style="28" hidden="1"/>
    <col min="16128" max="16128" width="2.85546875" style="28" hidden="1"/>
    <col min="16129" max="16129" width="3.5703125" style="28" hidden="1"/>
    <col min="16130" max="16130" width="36.5703125" style="28" hidden="1"/>
    <col min="16131" max="16134" width="14.42578125" style="28" hidden="1"/>
    <col min="16135" max="16135" width="2.85546875" style="28" hidden="1"/>
    <col min="16136" max="16136" width="14.42578125" style="28" hidden="1"/>
    <col min="16137" max="16137" width="2.85546875" style="28" hidden="1"/>
    <col min="16138" max="16384" width="9.140625" style="28" hidden="1"/>
  </cols>
  <sheetData>
    <row r="1" spans="1:9" ht="15" customHeight="1" x14ac:dyDescent="0.25">
      <c r="A1" s="62"/>
      <c r="B1" s="63"/>
      <c r="C1" s="62"/>
      <c r="D1" s="62"/>
      <c r="E1" s="62"/>
      <c r="F1" s="62"/>
      <c r="G1" s="62"/>
    </row>
    <row r="2" spans="1:9" ht="15" customHeight="1" x14ac:dyDescent="0.25">
      <c r="A2" s="62"/>
      <c r="B2" s="62"/>
      <c r="C2" s="62"/>
      <c r="D2" s="62"/>
      <c r="E2" s="62"/>
      <c r="F2" s="62"/>
      <c r="G2" s="62"/>
    </row>
    <row r="3" spans="1:9" ht="15" customHeight="1" x14ac:dyDescent="0.25">
      <c r="A3" s="62"/>
      <c r="B3" s="38" t="s">
        <v>89</v>
      </c>
      <c r="C3" s="62"/>
      <c r="D3" s="62"/>
      <c r="E3" s="62"/>
      <c r="F3" s="62"/>
      <c r="G3" s="62"/>
    </row>
    <row r="4" spans="1:9" ht="15" customHeight="1" x14ac:dyDescent="0.25">
      <c r="A4" s="62"/>
      <c r="B4" s="38" t="s">
        <v>71</v>
      </c>
      <c r="C4" s="62"/>
      <c r="D4" s="62"/>
      <c r="E4" s="62"/>
      <c r="F4" s="62"/>
      <c r="G4" s="62"/>
    </row>
    <row r="5" spans="1:9" ht="15" customHeight="1" x14ac:dyDescent="0.25">
      <c r="A5" s="62"/>
      <c r="B5" s="38" t="s">
        <v>259</v>
      </c>
      <c r="C5" s="62"/>
      <c r="D5" s="62"/>
      <c r="E5" s="62"/>
      <c r="F5" s="62"/>
      <c r="G5" s="62"/>
    </row>
    <row r="6" spans="1:9" ht="9" customHeight="1" x14ac:dyDescent="0.25">
      <c r="A6" s="62"/>
      <c r="B6" s="64"/>
      <c r="C6" s="62"/>
      <c r="D6" s="62"/>
      <c r="E6" s="62"/>
      <c r="F6" s="62"/>
      <c r="G6" s="62"/>
    </row>
    <row r="7" spans="1:9" ht="17.25" customHeight="1" x14ac:dyDescent="0.25">
      <c r="A7" s="62"/>
      <c r="B7" s="64"/>
      <c r="C7" s="62"/>
      <c r="D7" s="62"/>
      <c r="E7" s="62"/>
      <c r="F7" s="62"/>
      <c r="G7" s="62"/>
    </row>
    <row r="8" spans="1:9" ht="16.5" customHeight="1" x14ac:dyDescent="0.25">
      <c r="A8" s="62"/>
      <c r="B8" s="63"/>
      <c r="C8" s="62"/>
      <c r="D8" s="62"/>
      <c r="E8" s="65" t="s">
        <v>34</v>
      </c>
      <c r="F8" s="62"/>
      <c r="G8" s="62"/>
    </row>
    <row r="9" spans="1:9" ht="25.5" customHeight="1" x14ac:dyDescent="0.25">
      <c r="A9" s="62"/>
      <c r="B9" s="185" t="s">
        <v>225</v>
      </c>
      <c r="C9" s="185"/>
      <c r="D9" s="185"/>
      <c r="E9" s="185"/>
      <c r="F9" s="62"/>
      <c r="G9" s="62"/>
    </row>
    <row r="10" spans="1:9" ht="16.5" x14ac:dyDescent="0.25">
      <c r="A10" s="62"/>
      <c r="B10" s="63"/>
      <c r="C10" s="66"/>
      <c r="D10" s="66"/>
      <c r="E10" s="151"/>
      <c r="F10" s="62"/>
      <c r="G10" s="62"/>
      <c r="I10" s="29"/>
    </row>
    <row r="11" spans="1:9" ht="25.5" customHeight="1" x14ac:dyDescent="0.25">
      <c r="A11" s="62"/>
      <c r="B11" s="77"/>
      <c r="C11" s="78" t="s">
        <v>38</v>
      </c>
      <c r="D11" s="152">
        <v>44742</v>
      </c>
      <c r="E11" s="152">
        <v>44742</v>
      </c>
      <c r="F11" s="62"/>
      <c r="G11" s="62"/>
    </row>
    <row r="12" spans="1:9" ht="18" customHeight="1" x14ac:dyDescent="0.25">
      <c r="A12" s="62"/>
      <c r="B12" s="153">
        <v>1</v>
      </c>
      <c r="C12" s="154" t="s">
        <v>41</v>
      </c>
      <c r="D12" s="31">
        <f>SUM(D13:D20)</f>
        <v>0</v>
      </c>
      <c r="E12" s="31">
        <f>SUM(E13:E20)</f>
        <v>0</v>
      </c>
      <c r="F12" s="62"/>
      <c r="G12" s="62"/>
    </row>
    <row r="13" spans="1:9" ht="24" x14ac:dyDescent="0.25">
      <c r="A13" s="62"/>
      <c r="B13" s="155" t="s">
        <v>5</v>
      </c>
      <c r="C13" s="156" t="s">
        <v>226</v>
      </c>
      <c r="D13" s="157"/>
      <c r="E13" s="157">
        <v>10779.3961117035</v>
      </c>
      <c r="F13" s="62"/>
      <c r="G13" s="62"/>
    </row>
    <row r="14" spans="1:9" ht="24" x14ac:dyDescent="0.25">
      <c r="A14" s="62"/>
      <c r="B14" s="155" t="s">
        <v>6</v>
      </c>
      <c r="C14" s="156" t="s">
        <v>227</v>
      </c>
      <c r="D14" s="44"/>
      <c r="E14" s="44"/>
      <c r="F14" s="62"/>
      <c r="G14" s="62"/>
    </row>
    <row r="15" spans="1:9" ht="24" x14ac:dyDescent="0.25">
      <c r="A15" s="62"/>
      <c r="B15" s="155" t="s">
        <v>7</v>
      </c>
      <c r="C15" s="156" t="s">
        <v>228</v>
      </c>
      <c r="D15" s="44"/>
      <c r="E15" s="44"/>
      <c r="F15" s="62"/>
      <c r="G15" s="62"/>
    </row>
    <row r="16" spans="1:9" ht="24" x14ac:dyDescent="0.25">
      <c r="A16" s="62"/>
      <c r="B16" s="155" t="s">
        <v>8</v>
      </c>
      <c r="C16" s="156" t="s">
        <v>229</v>
      </c>
      <c r="D16" s="44"/>
      <c r="E16" s="44"/>
      <c r="F16" s="62"/>
      <c r="G16" s="62"/>
    </row>
    <row r="17" spans="1:7" ht="24" x14ac:dyDescent="0.25">
      <c r="A17" s="62"/>
      <c r="B17" s="155" t="s">
        <v>230</v>
      </c>
      <c r="C17" s="156" t="s">
        <v>231</v>
      </c>
      <c r="D17" s="157"/>
      <c r="E17" s="157">
        <v>-10779.3961117035</v>
      </c>
      <c r="F17" s="62"/>
      <c r="G17" s="62"/>
    </row>
    <row r="18" spans="1:7" ht="24" x14ac:dyDescent="0.25">
      <c r="A18" s="62"/>
      <c r="B18" s="155" t="s">
        <v>232</v>
      </c>
      <c r="C18" s="156" t="s">
        <v>233</v>
      </c>
      <c r="D18" s="44"/>
      <c r="E18" s="44"/>
      <c r="F18" s="62"/>
      <c r="G18" s="62"/>
    </row>
    <row r="19" spans="1:7" ht="24" x14ac:dyDescent="0.25">
      <c r="A19" s="62"/>
      <c r="B19" s="155" t="s">
        <v>234</v>
      </c>
      <c r="C19" s="156" t="s">
        <v>235</v>
      </c>
      <c r="D19" s="44"/>
      <c r="E19" s="44"/>
      <c r="F19" s="62"/>
      <c r="G19" s="62"/>
    </row>
    <row r="20" spans="1:7" ht="24" x14ac:dyDescent="0.25">
      <c r="A20" s="62"/>
      <c r="B20" s="155" t="s">
        <v>236</v>
      </c>
      <c r="C20" s="156" t="s">
        <v>237</v>
      </c>
      <c r="D20" s="44"/>
      <c r="E20" s="44"/>
      <c r="F20" s="62"/>
      <c r="G20" s="62"/>
    </row>
    <row r="21" spans="1:7" ht="18" customHeight="1" x14ac:dyDescent="0.25">
      <c r="A21" s="62"/>
      <c r="B21" s="153">
        <v>2</v>
      </c>
      <c r="C21" s="154" t="s">
        <v>40</v>
      </c>
      <c r="D21" s="31">
        <f>SUM(D22:D29)</f>
        <v>0</v>
      </c>
      <c r="E21" s="158">
        <f>SUM(E22:E29)</f>
        <v>-10779.3961117035</v>
      </c>
      <c r="F21" s="62"/>
      <c r="G21" s="62"/>
    </row>
    <row r="22" spans="1:7" ht="24" x14ac:dyDescent="0.25">
      <c r="A22" s="62"/>
      <c r="B22" s="155" t="s">
        <v>92</v>
      </c>
      <c r="C22" s="156" t="s">
        <v>226</v>
      </c>
      <c r="D22" s="44"/>
      <c r="E22" s="44"/>
      <c r="F22" s="157"/>
      <c r="G22" s="62"/>
    </row>
    <row r="23" spans="1:7" ht="24" x14ac:dyDescent="0.25">
      <c r="A23" s="62"/>
      <c r="B23" s="155" t="s">
        <v>93</v>
      </c>
      <c r="C23" s="156" t="s">
        <v>227</v>
      </c>
      <c r="D23" s="44"/>
      <c r="E23" s="44"/>
      <c r="F23" s="157"/>
      <c r="G23" s="62"/>
    </row>
    <row r="24" spans="1:7" ht="24" x14ac:dyDescent="0.25">
      <c r="A24" s="62"/>
      <c r="B24" s="155" t="s">
        <v>238</v>
      </c>
      <c r="C24" s="156" t="s">
        <v>228</v>
      </c>
      <c r="D24" s="44"/>
      <c r="E24" s="44"/>
      <c r="F24" s="157"/>
      <c r="G24" s="62"/>
    </row>
    <row r="25" spans="1:7" ht="24" x14ac:dyDescent="0.25">
      <c r="A25" s="62"/>
      <c r="B25" s="155" t="s">
        <v>239</v>
      </c>
      <c r="C25" s="156" t="s">
        <v>229</v>
      </c>
      <c r="D25" s="44"/>
      <c r="E25" s="44"/>
      <c r="F25" s="157"/>
      <c r="G25" s="62"/>
    </row>
    <row r="26" spans="1:7" ht="24" x14ac:dyDescent="0.25">
      <c r="A26" s="62"/>
      <c r="B26" s="155" t="s">
        <v>240</v>
      </c>
      <c r="C26" s="156" t="s">
        <v>231</v>
      </c>
      <c r="D26" s="157"/>
      <c r="E26" s="157">
        <v>-10779.3961117035</v>
      </c>
      <c r="F26" s="157"/>
      <c r="G26" s="62"/>
    </row>
    <row r="27" spans="1:7" ht="24" x14ac:dyDescent="0.25">
      <c r="A27" s="62"/>
      <c r="B27" s="155" t="s">
        <v>241</v>
      </c>
      <c r="C27" s="156" t="s">
        <v>233</v>
      </c>
      <c r="D27" s="44"/>
      <c r="E27" s="44"/>
      <c r="F27" s="157"/>
      <c r="G27" s="62"/>
    </row>
    <row r="28" spans="1:7" ht="24" x14ac:dyDescent="0.25">
      <c r="A28" s="62"/>
      <c r="B28" s="155" t="s">
        <v>242</v>
      </c>
      <c r="C28" s="156" t="s">
        <v>235</v>
      </c>
      <c r="D28" s="44"/>
      <c r="E28" s="44"/>
      <c r="F28" s="157"/>
      <c r="G28" s="62"/>
    </row>
    <row r="29" spans="1:7" ht="24" x14ac:dyDescent="0.25">
      <c r="A29" s="62"/>
      <c r="B29" s="155" t="s">
        <v>243</v>
      </c>
      <c r="C29" s="156" t="s">
        <v>237</v>
      </c>
      <c r="D29" s="44"/>
      <c r="E29" s="44"/>
      <c r="F29" s="157"/>
      <c r="G29" s="62"/>
    </row>
    <row r="30" spans="1:7" ht="18" customHeight="1" x14ac:dyDescent="0.25">
      <c r="A30" s="62"/>
      <c r="B30" s="153">
        <v>3</v>
      </c>
      <c r="C30" s="154" t="s">
        <v>39</v>
      </c>
      <c r="D30" s="31">
        <f>SUM(D31:D38)</f>
        <v>0</v>
      </c>
      <c r="E30" s="31">
        <f>SUM(E31:E38)</f>
        <v>0</v>
      </c>
      <c r="F30" s="157"/>
      <c r="G30" s="62"/>
    </row>
    <row r="31" spans="1:7" ht="24" x14ac:dyDescent="0.25">
      <c r="A31" s="62"/>
      <c r="B31" s="155" t="s">
        <v>244</v>
      </c>
      <c r="C31" s="156" t="s">
        <v>226</v>
      </c>
      <c r="D31" s="44"/>
      <c r="E31" s="44"/>
      <c r="F31" s="157"/>
      <c r="G31" s="62"/>
    </row>
    <row r="32" spans="1:7" ht="24" x14ac:dyDescent="0.25">
      <c r="A32" s="62"/>
      <c r="B32" s="155" t="s">
        <v>17</v>
      </c>
      <c r="C32" s="156" t="s">
        <v>227</v>
      </c>
      <c r="D32" s="44"/>
      <c r="E32" s="44"/>
      <c r="F32" s="157"/>
      <c r="G32" s="62"/>
    </row>
    <row r="33" spans="1:7" ht="24" x14ac:dyDescent="0.25">
      <c r="A33" s="62"/>
      <c r="B33" s="155" t="s">
        <v>18</v>
      </c>
      <c r="C33" s="156" t="s">
        <v>228</v>
      </c>
      <c r="D33" s="44"/>
      <c r="E33" s="44"/>
      <c r="F33" s="157"/>
      <c r="G33" s="62"/>
    </row>
    <row r="34" spans="1:7" ht="24" x14ac:dyDescent="0.25">
      <c r="A34" s="62"/>
      <c r="B34" s="155" t="s">
        <v>245</v>
      </c>
      <c r="C34" s="156" t="s">
        <v>229</v>
      </c>
      <c r="D34" s="44"/>
      <c r="E34" s="44"/>
      <c r="F34" s="157"/>
      <c r="G34" s="62"/>
    </row>
    <row r="35" spans="1:7" ht="24" x14ac:dyDescent="0.25">
      <c r="A35" s="62"/>
      <c r="B35" s="155" t="s">
        <v>246</v>
      </c>
      <c r="C35" s="156" t="s">
        <v>231</v>
      </c>
      <c r="D35" s="44"/>
      <c r="E35" s="44"/>
      <c r="F35" s="157"/>
      <c r="G35" s="62"/>
    </row>
    <row r="36" spans="1:7" ht="24" x14ac:dyDescent="0.25">
      <c r="A36" s="62"/>
      <c r="B36" s="155" t="s">
        <v>247</v>
      </c>
      <c r="C36" s="156" t="s">
        <v>233</v>
      </c>
      <c r="D36" s="44"/>
      <c r="E36" s="44"/>
      <c r="F36" s="157"/>
      <c r="G36" s="62"/>
    </row>
    <row r="37" spans="1:7" ht="24" x14ac:dyDescent="0.25">
      <c r="A37" s="62"/>
      <c r="B37" s="155" t="s">
        <v>248</v>
      </c>
      <c r="C37" s="156" t="s">
        <v>235</v>
      </c>
      <c r="D37" s="44"/>
      <c r="E37" s="44"/>
      <c r="F37" s="157"/>
      <c r="G37" s="62"/>
    </row>
    <row r="38" spans="1:7" ht="24" x14ac:dyDescent="0.25">
      <c r="A38" s="62"/>
      <c r="B38" s="155" t="s">
        <v>249</v>
      </c>
      <c r="C38" s="156" t="s">
        <v>237</v>
      </c>
      <c r="D38" s="44"/>
      <c r="E38" s="44"/>
      <c r="F38" s="157"/>
      <c r="G38" s="62"/>
    </row>
    <row r="39" spans="1:7" ht="18" customHeight="1" x14ac:dyDescent="0.25">
      <c r="A39" s="62"/>
      <c r="B39" s="153">
        <v>4</v>
      </c>
      <c r="C39" s="154" t="s">
        <v>42</v>
      </c>
      <c r="D39" s="158">
        <f>SUM(D40:D47)</f>
        <v>0</v>
      </c>
      <c r="E39" s="158">
        <f>SUM(E40:E47)</f>
        <v>0</v>
      </c>
      <c r="F39" s="157"/>
      <c r="G39" s="62"/>
    </row>
    <row r="40" spans="1:7" ht="24" x14ac:dyDescent="0.25">
      <c r="A40" s="62"/>
      <c r="B40" s="155" t="s">
        <v>250</v>
      </c>
      <c r="C40" s="156" t="s">
        <v>226</v>
      </c>
      <c r="D40" s="44"/>
      <c r="E40" s="44"/>
      <c r="F40" s="157"/>
      <c r="G40" s="62"/>
    </row>
    <row r="41" spans="1:7" ht="24" x14ac:dyDescent="0.25">
      <c r="A41" s="62"/>
      <c r="B41" s="155" t="s">
        <v>251</v>
      </c>
      <c r="C41" s="156" t="s">
        <v>227</v>
      </c>
      <c r="D41" s="44"/>
      <c r="E41" s="44"/>
      <c r="F41" s="157"/>
      <c r="G41" s="62"/>
    </row>
    <row r="42" spans="1:7" ht="24" x14ac:dyDescent="0.25">
      <c r="A42" s="62"/>
      <c r="B42" s="155" t="s">
        <v>252</v>
      </c>
      <c r="C42" s="156" t="s">
        <v>228</v>
      </c>
      <c r="D42" s="44"/>
      <c r="E42" s="44"/>
      <c r="F42" s="157"/>
      <c r="G42" s="62"/>
    </row>
    <row r="43" spans="1:7" ht="24" x14ac:dyDescent="0.25">
      <c r="A43" s="62"/>
      <c r="B43" s="155" t="s">
        <v>253</v>
      </c>
      <c r="C43" s="156" t="s">
        <v>229</v>
      </c>
      <c r="D43" s="44"/>
      <c r="E43" s="44"/>
      <c r="F43" s="157"/>
      <c r="G43" s="62"/>
    </row>
    <row r="44" spans="1:7" ht="24" x14ac:dyDescent="0.25">
      <c r="A44" s="62"/>
      <c r="B44" s="155" t="s">
        <v>254</v>
      </c>
      <c r="C44" s="156" t="s">
        <v>231</v>
      </c>
      <c r="D44" s="157"/>
      <c r="E44" s="157"/>
      <c r="F44" s="157"/>
      <c r="G44" s="62"/>
    </row>
    <row r="45" spans="1:7" ht="24" x14ac:dyDescent="0.25">
      <c r="A45" s="62"/>
      <c r="B45" s="155" t="s">
        <v>255</v>
      </c>
      <c r="C45" s="156" t="s">
        <v>233</v>
      </c>
      <c r="D45" s="44"/>
      <c r="E45" s="44"/>
      <c r="F45" s="157"/>
      <c r="G45" s="62"/>
    </row>
    <row r="46" spans="1:7" ht="24" x14ac:dyDescent="0.25">
      <c r="A46" s="62"/>
      <c r="B46" s="155" t="s">
        <v>256</v>
      </c>
      <c r="C46" s="156" t="s">
        <v>235</v>
      </c>
      <c r="D46" s="44"/>
      <c r="E46" s="44"/>
      <c r="F46" s="157"/>
      <c r="G46" s="62"/>
    </row>
    <row r="47" spans="1:7" ht="24" x14ac:dyDescent="0.25">
      <c r="A47" s="62"/>
      <c r="B47" s="155" t="s">
        <v>257</v>
      </c>
      <c r="C47" s="156" t="s">
        <v>237</v>
      </c>
      <c r="D47" s="44"/>
      <c r="E47" s="44"/>
      <c r="F47" s="157"/>
      <c r="G47" s="62"/>
    </row>
    <row r="48" spans="1:7" ht="10.5" customHeight="1" x14ac:dyDescent="0.25">
      <c r="A48" s="62"/>
      <c r="B48" s="70"/>
      <c r="C48" s="71"/>
      <c r="D48" s="72"/>
      <c r="E48" s="72"/>
      <c r="F48" s="157"/>
      <c r="G48" s="62"/>
    </row>
    <row r="49" spans="1:7" ht="12.75" customHeight="1" x14ac:dyDescent="0.25">
      <c r="A49" s="62"/>
      <c r="B49" s="95" t="s">
        <v>72</v>
      </c>
      <c r="C49" s="62"/>
      <c r="D49" s="62"/>
      <c r="E49" s="62"/>
      <c r="F49" s="62"/>
      <c r="G49" s="62"/>
    </row>
    <row r="50" spans="1:7" ht="9" customHeight="1" x14ac:dyDescent="0.25">
      <c r="A50" s="62"/>
      <c r="B50" s="73"/>
      <c r="C50" s="62"/>
      <c r="D50" s="62"/>
      <c r="E50" s="62"/>
      <c r="F50" s="62"/>
      <c r="G50" s="62"/>
    </row>
    <row r="51" spans="1:7" ht="12.75" hidden="1" customHeight="1" x14ac:dyDescent="0.25">
      <c r="B51" s="30"/>
      <c r="C51" s="30"/>
      <c r="D51" s="30"/>
      <c r="E51" s="30"/>
      <c r="F51" s="30"/>
    </row>
    <row r="52" spans="1:7" ht="12.75" hidden="1" customHeight="1" x14ac:dyDescent="0.25">
      <c r="B52" s="30"/>
      <c r="C52" s="30"/>
      <c r="D52" s="30"/>
      <c r="E52" s="30"/>
      <c r="F52" s="30"/>
    </row>
    <row r="53" spans="1:7" ht="12.75" hidden="1" customHeight="1" x14ac:dyDescent="0.25">
      <c r="B53" s="30"/>
      <c r="C53" s="30"/>
      <c r="D53" s="30"/>
      <c r="E53" s="30"/>
      <c r="F53" s="30"/>
    </row>
    <row r="54" spans="1:7" ht="16.5" hidden="1" customHeight="1" x14ac:dyDescent="0.25">
      <c r="B54" s="28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8"/>
    </row>
    <row r="67" spans="2:2" ht="16.5" hidden="1" customHeight="1" x14ac:dyDescent="0.25">
      <c r="B67" s="28"/>
    </row>
    <row r="68" spans="2:2" ht="16.5" hidden="1" customHeight="1" x14ac:dyDescent="0.25">
      <c r="B68" s="28"/>
    </row>
    <row r="69" spans="2:2" ht="16.5" hidden="1" customHeight="1" x14ac:dyDescent="0.25">
      <c r="B69" s="28"/>
    </row>
    <row r="70" spans="2:2" ht="16.5" hidden="1" customHeight="1" x14ac:dyDescent="0.25">
      <c r="B70" s="28"/>
    </row>
    <row r="71" spans="2:2" ht="16.5" hidden="1" customHeight="1" x14ac:dyDescent="0.25">
      <c r="B71" s="28"/>
    </row>
    <row r="72" spans="2:2" ht="16.5" hidden="1" customHeight="1" x14ac:dyDescent="0.25">
      <c r="B72" s="28"/>
    </row>
    <row r="73" spans="2:2" ht="16.5" hidden="1" customHeight="1" x14ac:dyDescent="0.25">
      <c r="B73" s="28"/>
    </row>
    <row r="74" spans="2:2" ht="16.5" hidden="1" customHeight="1" x14ac:dyDescent="0.25">
      <c r="B74" s="28"/>
    </row>
    <row r="75" spans="2:2" ht="16.5" hidden="1" customHeight="1" x14ac:dyDescent="0.25">
      <c r="B75" s="28"/>
    </row>
    <row r="76" spans="2:2" ht="16.5" hidden="1" customHeight="1" x14ac:dyDescent="0.25">
      <c r="B76" s="28"/>
    </row>
    <row r="77" spans="2:2" ht="16.5" hidden="1" customHeight="1" x14ac:dyDescent="0.25">
      <c r="B77" s="28"/>
    </row>
    <row r="78" spans="2:2" ht="16.5" hidden="1" customHeight="1" x14ac:dyDescent="0.25">
      <c r="B78" s="28"/>
    </row>
    <row r="79" spans="2:2" ht="16.5" hidden="1" customHeight="1" x14ac:dyDescent="0.25">
      <c r="B79" s="28"/>
    </row>
    <row r="80" spans="2:2" ht="16.5" hidden="1" customHeight="1" x14ac:dyDescent="0.25">
      <c r="B80" s="28"/>
    </row>
    <row r="81" spans="2:2" ht="16.5" hidden="1" customHeight="1" x14ac:dyDescent="0.25">
      <c r="B81" s="28"/>
    </row>
    <row r="82" spans="2:2" ht="16.5" hidden="1" customHeight="1" x14ac:dyDescent="0.25">
      <c r="B82" s="28"/>
    </row>
    <row r="83" spans="2:2" ht="16.5" hidden="1" customHeight="1" x14ac:dyDescent="0.25">
      <c r="B83" s="28"/>
    </row>
    <row r="84" spans="2:2" ht="16.5" hidden="1" customHeight="1" x14ac:dyDescent="0.25">
      <c r="B84" s="28"/>
    </row>
    <row r="85" spans="2:2" ht="16.5" hidden="1" customHeight="1" x14ac:dyDescent="0.25">
      <c r="B85" s="28"/>
    </row>
    <row r="86" spans="2:2" ht="16.5" hidden="1" customHeight="1" x14ac:dyDescent="0.25">
      <c r="B86" s="28"/>
    </row>
    <row r="87" spans="2:2" ht="16.5" hidden="1" customHeight="1" x14ac:dyDescent="0.25">
      <c r="B87" s="28"/>
    </row>
    <row r="88" spans="2:2" ht="16.5" hidden="1" customHeight="1" x14ac:dyDescent="0.25">
      <c r="B88" s="28"/>
    </row>
    <row r="89" spans="2:2" ht="16.5" hidden="1" customHeight="1" x14ac:dyDescent="0.25">
      <c r="B89" s="28"/>
    </row>
    <row r="90" spans="2:2" ht="16.5" hidden="1" customHeight="1" x14ac:dyDescent="0.25">
      <c r="B90" s="28"/>
    </row>
    <row r="91" spans="2:2" ht="16.5" hidden="1" customHeight="1" x14ac:dyDescent="0.25">
      <c r="B91" s="28"/>
    </row>
    <row r="92" spans="2:2" ht="16.5" hidden="1" customHeight="1" x14ac:dyDescent="0.25">
      <c r="B92" s="28"/>
    </row>
    <row r="93" spans="2:2" ht="16.5" hidden="1" customHeight="1" x14ac:dyDescent="0.25">
      <c r="B93" s="28"/>
    </row>
    <row r="94" spans="2:2" ht="16.5" hidden="1" customHeight="1" x14ac:dyDescent="0.25">
      <c r="B94" s="28"/>
    </row>
    <row r="95" spans="2:2" ht="16.5" hidden="1" customHeight="1" x14ac:dyDescent="0.25">
      <c r="B95" s="28"/>
    </row>
    <row r="96" spans="2:2" ht="16.5" hidden="1" customHeight="1" x14ac:dyDescent="0.25">
      <c r="B96" s="28"/>
    </row>
    <row r="97" spans="2:2" ht="16.5" hidden="1" customHeight="1" x14ac:dyDescent="0.25">
      <c r="B97" s="28"/>
    </row>
    <row r="98" spans="2:2" ht="16.5" hidden="1" customHeight="1" x14ac:dyDescent="0.25">
      <c r="B98" s="28"/>
    </row>
    <row r="99" spans="2:2" ht="16.5" hidden="1" customHeight="1" x14ac:dyDescent="0.25">
      <c r="B99" s="28"/>
    </row>
    <row r="100" spans="2:2" ht="16.5" hidden="1" customHeight="1" x14ac:dyDescent="0.25">
      <c r="B100" s="28"/>
    </row>
    <row r="101" spans="2:2" ht="16.5" hidden="1" customHeight="1" x14ac:dyDescent="0.25">
      <c r="B101" s="28"/>
    </row>
    <row r="102" spans="2:2" ht="16.5" hidden="1" customHeight="1" x14ac:dyDescent="0.25">
      <c r="B102" s="28"/>
    </row>
    <row r="103" spans="2:2" ht="16.5" hidden="1" customHeight="1" x14ac:dyDescent="0.25">
      <c r="B103" s="28"/>
    </row>
    <row r="104" spans="2:2" ht="16.5" hidden="1" customHeight="1" x14ac:dyDescent="0.25">
      <c r="B104" s="28"/>
    </row>
    <row r="105" spans="2:2" ht="16.5" hidden="1" customHeight="1" x14ac:dyDescent="0.25">
      <c r="B105" s="28"/>
    </row>
    <row r="106" spans="2:2" ht="16.5" hidden="1" customHeight="1" x14ac:dyDescent="0.25">
      <c r="B106" s="28"/>
    </row>
    <row r="107" spans="2:2" ht="16.5" hidden="1" customHeight="1" x14ac:dyDescent="0.25">
      <c r="B107" s="28"/>
    </row>
    <row r="108" spans="2:2" ht="16.5" hidden="1" customHeight="1" x14ac:dyDescent="0.25">
      <c r="B108" s="28"/>
    </row>
    <row r="109" spans="2:2" ht="16.5" hidden="1" customHeight="1" x14ac:dyDescent="0.25">
      <c r="B109" s="28"/>
    </row>
    <row r="110" spans="2:2" ht="16.5" hidden="1" customHeight="1" x14ac:dyDescent="0.25">
      <c r="B110" s="28"/>
    </row>
    <row r="111" spans="2:2" ht="16.5" hidden="1" customHeight="1" x14ac:dyDescent="0.25">
      <c r="B111" s="28"/>
    </row>
    <row r="112" spans="2:2" ht="16.5" hidden="1" customHeight="1" x14ac:dyDescent="0.25">
      <c r="B112" s="28"/>
    </row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  <row r="117" spans="2:2" ht="16.5" hidden="1" customHeight="1" x14ac:dyDescent="0.25">
      <c r="B117" s="28"/>
    </row>
    <row r="118" spans="2:2" ht="16.5" hidden="1" customHeight="1" x14ac:dyDescent="0.25">
      <c r="B118" s="28"/>
    </row>
    <row r="119" spans="2:2" ht="16.5" hidden="1" customHeight="1" x14ac:dyDescent="0.25">
      <c r="B119" s="28"/>
    </row>
    <row r="120" spans="2:2" ht="16.5" hidden="1" customHeight="1" x14ac:dyDescent="0.25">
      <c r="B120" s="28"/>
    </row>
    <row r="121" spans="2:2" ht="16.5" hidden="1" customHeight="1" x14ac:dyDescent="0.25">
      <c r="B121" s="28"/>
    </row>
    <row r="122" spans="2:2" ht="16.5" hidden="1" customHeight="1" x14ac:dyDescent="0.25">
      <c r="B122" s="28"/>
    </row>
    <row r="123" spans="2:2" ht="16.5" hidden="1" customHeight="1" x14ac:dyDescent="0.25">
      <c r="B123" s="28"/>
    </row>
    <row r="124" spans="2:2" ht="16.5" hidden="1" customHeight="1" x14ac:dyDescent="0.25">
      <c r="B124" s="28"/>
    </row>
    <row r="125" spans="2:2" ht="16.5" hidden="1" customHeight="1" x14ac:dyDescent="0.25">
      <c r="B125" s="28"/>
    </row>
    <row r="126" spans="2:2" ht="16.5" hidden="1" customHeight="1" x14ac:dyDescent="0.25">
      <c r="B126" s="28"/>
    </row>
    <row r="127" spans="2:2" ht="16.5" hidden="1" customHeight="1" x14ac:dyDescent="0.25">
      <c r="B127" s="28"/>
    </row>
    <row r="128" spans="2:2" ht="16.5" hidden="1" customHeight="1" x14ac:dyDescent="0.25">
      <c r="B128" s="28"/>
    </row>
    <row r="129" spans="2:2" ht="16.5" hidden="1" customHeight="1" x14ac:dyDescent="0.25">
      <c r="B129" s="28"/>
    </row>
    <row r="130" spans="2:2" ht="16.5" hidden="1" customHeight="1" x14ac:dyDescent="0.25">
      <c r="B130" s="28"/>
    </row>
    <row r="131" spans="2:2" ht="16.5" hidden="1" customHeight="1" x14ac:dyDescent="0.25">
      <c r="B131" s="28"/>
    </row>
    <row r="132" spans="2:2" ht="16.5" hidden="1" customHeight="1" x14ac:dyDescent="0.25">
      <c r="B132" s="28"/>
    </row>
    <row r="133" spans="2:2" ht="16.5" hidden="1" customHeight="1" x14ac:dyDescent="0.25">
      <c r="B133" s="28"/>
    </row>
    <row r="134" spans="2:2" ht="16.5" hidden="1" customHeight="1" x14ac:dyDescent="0.25">
      <c r="B134" s="28"/>
    </row>
    <row r="135" spans="2:2" ht="16.5" hidden="1" customHeight="1" x14ac:dyDescent="0.25">
      <c r="B135" s="28"/>
    </row>
    <row r="136" spans="2:2" ht="16.5" hidden="1" customHeight="1" x14ac:dyDescent="0.25">
      <c r="B136" s="28"/>
    </row>
    <row r="137" spans="2:2" ht="16.5" hidden="1" customHeight="1" x14ac:dyDescent="0.25">
      <c r="B137" s="28"/>
    </row>
    <row r="138" spans="2:2" ht="16.5" hidden="1" customHeight="1" x14ac:dyDescent="0.25">
      <c r="B138" s="28"/>
    </row>
    <row r="139" spans="2:2" ht="16.5" hidden="1" customHeight="1" x14ac:dyDescent="0.25">
      <c r="B139" s="28"/>
    </row>
    <row r="140" spans="2:2" ht="16.5" hidden="1" customHeight="1" x14ac:dyDescent="0.25">
      <c r="B140" s="28"/>
    </row>
    <row r="141" spans="2:2" ht="16.5" hidden="1" customHeight="1" x14ac:dyDescent="0.25">
      <c r="B141" s="28"/>
    </row>
    <row r="142" spans="2:2" ht="16.5" hidden="1" customHeight="1" x14ac:dyDescent="0.25">
      <c r="B142" s="28"/>
    </row>
    <row r="143" spans="2:2" ht="16.5" hidden="1" customHeight="1" x14ac:dyDescent="0.25">
      <c r="B143" s="28"/>
    </row>
    <row r="144" spans="2:2" ht="16.5" hidden="1" customHeight="1" x14ac:dyDescent="0.25">
      <c r="B144" s="28"/>
    </row>
    <row r="145" spans="2:2" ht="16.5" hidden="1" customHeight="1" x14ac:dyDescent="0.25">
      <c r="B145" s="28"/>
    </row>
    <row r="146" spans="2:2" ht="16.5" hidden="1" customHeight="1" x14ac:dyDescent="0.25">
      <c r="B146" s="28"/>
    </row>
    <row r="147" spans="2:2" ht="16.5" hidden="1" customHeight="1" x14ac:dyDescent="0.25">
      <c r="B147" s="28"/>
    </row>
    <row r="148" spans="2:2" ht="16.5" hidden="1" customHeight="1" x14ac:dyDescent="0.25">
      <c r="B148" s="28"/>
    </row>
    <row r="149" spans="2:2" ht="16.5" hidden="1" customHeight="1" x14ac:dyDescent="0.25">
      <c r="B149" s="28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="85" zoomScaleNormal="85" workbookViewId="0">
      <selection activeCell="D15" sqref="D15"/>
    </sheetView>
  </sheetViews>
  <sheetFormatPr defaultColWidth="0" defaultRowHeight="14.25" zeroHeight="1" x14ac:dyDescent="0.25"/>
  <cols>
    <col min="1" max="1" width="1.7109375" style="8" customWidth="1"/>
    <col min="2" max="2" width="5.7109375" style="21" customWidth="1"/>
    <col min="3" max="3" width="68.28515625" style="22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7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8" t="s">
        <v>264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99"/>
      <c r="E6" s="11"/>
      <c r="F6" s="11"/>
      <c r="G6" s="11"/>
      <c r="H6" s="11"/>
      <c r="I6" s="5"/>
    </row>
    <row r="7" spans="1:9" x14ac:dyDescent="0.25">
      <c r="A7" s="5"/>
      <c r="B7" s="104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72"/>
      <c r="C9" s="172"/>
      <c r="D9" s="92" t="s">
        <v>11</v>
      </c>
      <c r="E9" s="92" t="s">
        <v>12</v>
      </c>
      <c r="F9" s="92" t="s">
        <v>13</v>
      </c>
      <c r="G9" s="92" t="s">
        <v>14</v>
      </c>
      <c r="H9" s="92" t="s">
        <v>15</v>
      </c>
      <c r="I9" s="5"/>
    </row>
    <row r="10" spans="1:9" ht="21.75" customHeight="1" x14ac:dyDescent="0.25">
      <c r="A10" s="5"/>
      <c r="B10" s="172"/>
      <c r="C10" s="172"/>
      <c r="D10" s="91">
        <v>44834</v>
      </c>
      <c r="E10" s="91">
        <v>44742</v>
      </c>
      <c r="F10" s="91">
        <v>44651</v>
      </c>
      <c r="G10" s="91">
        <v>44561</v>
      </c>
      <c r="H10" s="91">
        <v>44469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15">
        <v>1</v>
      </c>
      <c r="C12" s="16" t="s">
        <v>44</v>
      </c>
      <c r="D12" s="17">
        <v>2863216.1247499995</v>
      </c>
      <c r="E12" s="17">
        <v>2761344.3347999998</v>
      </c>
      <c r="F12" s="17">
        <v>2387258.6845800001</v>
      </c>
      <c r="G12" s="17">
        <v>2468789.43561</v>
      </c>
      <c r="H12" s="17">
        <v>2209701.2683700002</v>
      </c>
      <c r="I12" s="5"/>
    </row>
    <row r="13" spans="1:9" ht="15.75" customHeight="1" x14ac:dyDescent="0.25">
      <c r="A13" s="5"/>
      <c r="B13" s="15">
        <v>2</v>
      </c>
      <c r="C13" s="16" t="s">
        <v>45</v>
      </c>
      <c r="D13" s="17">
        <v>2863216.1247499995</v>
      </c>
      <c r="E13" s="17">
        <v>2761344.3347999998</v>
      </c>
      <c r="F13" s="17">
        <v>2387258.6845800001</v>
      </c>
      <c r="G13" s="17">
        <v>2468789.43561</v>
      </c>
      <c r="H13" s="17">
        <v>2209701.2683700002</v>
      </c>
      <c r="I13" s="5"/>
    </row>
    <row r="14" spans="1:9" ht="15.75" customHeight="1" x14ac:dyDescent="0.25">
      <c r="A14" s="5"/>
      <c r="B14" s="15">
        <v>3</v>
      </c>
      <c r="C14" s="16" t="s">
        <v>46</v>
      </c>
      <c r="D14" s="17">
        <v>2863216.1247499995</v>
      </c>
      <c r="E14" s="17">
        <v>2761344.3347999998</v>
      </c>
      <c r="F14" s="17">
        <v>2387258.6845800001</v>
      </c>
      <c r="G14" s="17">
        <v>2468789.43561</v>
      </c>
      <c r="H14" s="17">
        <v>2209701.2683700002</v>
      </c>
      <c r="I14" s="5"/>
    </row>
    <row r="15" spans="1:9" ht="15.75" customHeight="1" x14ac:dyDescent="0.25">
      <c r="A15" s="5"/>
      <c r="B15" s="15" t="s">
        <v>17</v>
      </c>
      <c r="C15" s="16" t="s">
        <v>47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5"/>
    </row>
    <row r="16" spans="1:9" ht="15.75" customHeight="1" x14ac:dyDescent="0.25">
      <c r="A16" s="5"/>
      <c r="B16" s="15" t="s">
        <v>18</v>
      </c>
      <c r="C16" s="16" t="s">
        <v>48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15">
        <v>4</v>
      </c>
      <c r="C18" s="16" t="s">
        <v>49</v>
      </c>
      <c r="D18" s="17">
        <v>19595002.371978752</v>
      </c>
      <c r="E18" s="17">
        <v>18052121.276173748</v>
      </c>
      <c r="F18" s="17">
        <v>17527090.694843747</v>
      </c>
      <c r="G18" s="17">
        <v>17043085.028565001</v>
      </c>
      <c r="H18" s="17">
        <v>15948176.399475006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15">
        <v>5</v>
      </c>
      <c r="C20" s="16" t="s">
        <v>50</v>
      </c>
      <c r="D20" s="18">
        <v>0.14611971309809363</v>
      </c>
      <c r="E20" s="18">
        <v>0.1529650888421952</v>
      </c>
      <c r="F20" s="18">
        <v>0.13620393287987617</v>
      </c>
      <c r="G20" s="18">
        <v>0.1448557835316901</v>
      </c>
      <c r="H20" s="18">
        <v>0.13855510580148467</v>
      </c>
      <c r="I20" s="5"/>
    </row>
    <row r="21" spans="1:9" ht="15.75" customHeight="1" x14ac:dyDescent="0.25">
      <c r="A21" s="5"/>
      <c r="B21" s="15">
        <v>6</v>
      </c>
      <c r="C21" s="16" t="s">
        <v>51</v>
      </c>
      <c r="D21" s="18">
        <v>0.14611971309809363</v>
      </c>
      <c r="E21" s="18">
        <v>0.1529650888421952</v>
      </c>
      <c r="F21" s="18">
        <v>0.13620393287987617</v>
      </c>
      <c r="G21" s="18">
        <v>0.1448557835316901</v>
      </c>
      <c r="H21" s="18">
        <v>0.13855510580148467</v>
      </c>
      <c r="I21" s="5"/>
    </row>
    <row r="22" spans="1:9" ht="15.75" customHeight="1" x14ac:dyDescent="0.25">
      <c r="A22" s="5"/>
      <c r="B22" s="15">
        <v>7</v>
      </c>
      <c r="C22" s="16" t="s">
        <v>52</v>
      </c>
      <c r="D22" s="18">
        <v>0.14611971309809363</v>
      </c>
      <c r="E22" s="18">
        <v>0.1529650888421952</v>
      </c>
      <c r="F22" s="18">
        <v>0.13620393287987617</v>
      </c>
      <c r="G22" s="18">
        <v>0.1448557835316901</v>
      </c>
      <c r="H22" s="18">
        <v>0.13855510580148467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15">
        <v>8</v>
      </c>
      <c r="C24" s="16" t="s">
        <v>53</v>
      </c>
      <c r="D24" s="18">
        <v>2.5000000000000001E-2</v>
      </c>
      <c r="E24" s="18">
        <v>2.5000000000000001E-2</v>
      </c>
      <c r="F24" s="18">
        <v>0.02</v>
      </c>
      <c r="G24" s="18">
        <v>0.02</v>
      </c>
      <c r="H24" s="18">
        <v>1.6250000000000001E-2</v>
      </c>
      <c r="I24" s="5"/>
    </row>
    <row r="25" spans="1:9" ht="15.75" customHeight="1" x14ac:dyDescent="0.25">
      <c r="A25" s="5"/>
      <c r="B25" s="15">
        <v>9</v>
      </c>
      <c r="C25" s="16" t="s">
        <v>54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5"/>
    </row>
    <row r="26" spans="1:9" ht="15.75" customHeight="1" x14ac:dyDescent="0.25">
      <c r="A26" s="5"/>
      <c r="B26" s="15">
        <v>10</v>
      </c>
      <c r="C26" s="16" t="s">
        <v>55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5"/>
    </row>
    <row r="27" spans="1:9" ht="15.75" customHeight="1" x14ac:dyDescent="0.25">
      <c r="A27" s="5"/>
      <c r="B27" s="15">
        <v>11</v>
      </c>
      <c r="C27" s="16" t="s">
        <v>56</v>
      </c>
      <c r="D27" s="18">
        <v>2.5000000000000001E-2</v>
      </c>
      <c r="E27" s="18">
        <v>2.5000000000000001E-2</v>
      </c>
      <c r="F27" s="18">
        <v>0.02</v>
      </c>
      <c r="G27" s="18">
        <v>0.02</v>
      </c>
      <c r="H27" s="18">
        <v>1.6250000000000001E-2</v>
      </c>
      <c r="I27" s="5"/>
    </row>
    <row r="28" spans="1:9" ht="15.75" customHeight="1" x14ac:dyDescent="0.25">
      <c r="A28" s="5"/>
      <c r="B28" s="15">
        <v>12</v>
      </c>
      <c r="C28" s="16" t="s">
        <v>57</v>
      </c>
      <c r="D28" s="18">
        <v>7.6119713098044842E-2</v>
      </c>
      <c r="E28" s="18">
        <v>8.2965088842074389E-2</v>
      </c>
      <c r="F28" s="18">
        <v>7.1203932879760276E-2</v>
      </c>
      <c r="G28" s="18">
        <v>7.985578353142167E-2</v>
      </c>
      <c r="H28" s="18">
        <v>7.7305105801257393E-2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15">
        <v>13</v>
      </c>
      <c r="C30" s="16" t="s">
        <v>58</v>
      </c>
      <c r="D30" s="19" t="s">
        <v>24</v>
      </c>
      <c r="E30" s="19" t="s">
        <v>24</v>
      </c>
      <c r="F30" s="19" t="s">
        <v>24</v>
      </c>
      <c r="G30" s="19" t="s">
        <v>24</v>
      </c>
      <c r="H30" s="19" t="s">
        <v>24</v>
      </c>
      <c r="I30" s="5"/>
    </row>
    <row r="31" spans="1:9" ht="15.75" customHeight="1" x14ac:dyDescent="0.25">
      <c r="A31" s="5"/>
      <c r="B31" s="15">
        <v>14</v>
      </c>
      <c r="C31" s="16" t="s">
        <v>59</v>
      </c>
      <c r="D31" s="19" t="s">
        <v>24</v>
      </c>
      <c r="E31" s="19" t="s">
        <v>24</v>
      </c>
      <c r="F31" s="19" t="s">
        <v>24</v>
      </c>
      <c r="G31" s="19" t="s">
        <v>24</v>
      </c>
      <c r="H31" s="19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15">
        <v>15</v>
      </c>
      <c r="C33" s="16" t="s">
        <v>60</v>
      </c>
      <c r="D33" s="19" t="s">
        <v>24</v>
      </c>
      <c r="E33" s="19" t="s">
        <v>24</v>
      </c>
      <c r="F33" s="19" t="s">
        <v>24</v>
      </c>
      <c r="G33" s="19" t="s">
        <v>24</v>
      </c>
      <c r="H33" s="19" t="s">
        <v>24</v>
      </c>
      <c r="I33" s="5"/>
    </row>
    <row r="34" spans="1:9" ht="15.75" customHeight="1" x14ac:dyDescent="0.25">
      <c r="A34" s="5"/>
      <c r="B34" s="15">
        <v>16</v>
      </c>
      <c r="C34" s="16" t="s">
        <v>61</v>
      </c>
      <c r="D34" s="19" t="s">
        <v>24</v>
      </c>
      <c r="E34" s="19" t="s">
        <v>24</v>
      </c>
      <c r="F34" s="19" t="s">
        <v>24</v>
      </c>
      <c r="G34" s="19" t="s">
        <v>24</v>
      </c>
      <c r="H34" s="19" t="s">
        <v>24</v>
      </c>
      <c r="I34" s="5"/>
    </row>
    <row r="35" spans="1:9" ht="15.75" customHeight="1" x14ac:dyDescent="0.25">
      <c r="A35" s="5"/>
      <c r="B35" s="15">
        <v>17</v>
      </c>
      <c r="C35" s="16" t="s">
        <v>62</v>
      </c>
      <c r="D35" s="19" t="s">
        <v>24</v>
      </c>
      <c r="E35" s="19" t="s">
        <v>24</v>
      </c>
      <c r="F35" s="19" t="s">
        <v>24</v>
      </c>
      <c r="G35" s="19" t="s">
        <v>24</v>
      </c>
      <c r="H35" s="19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15">
        <v>18</v>
      </c>
      <c r="C37" s="16" t="s">
        <v>63</v>
      </c>
      <c r="D37" s="19" t="s">
        <v>24</v>
      </c>
      <c r="E37" s="19" t="s">
        <v>24</v>
      </c>
      <c r="F37" s="19" t="s">
        <v>24</v>
      </c>
      <c r="G37" s="19" t="s">
        <v>24</v>
      </c>
      <c r="H37" s="19" t="s">
        <v>24</v>
      </c>
      <c r="I37" s="5"/>
    </row>
    <row r="38" spans="1:9" ht="15.75" customHeight="1" x14ac:dyDescent="0.25">
      <c r="A38" s="5"/>
      <c r="B38" s="15">
        <v>19</v>
      </c>
      <c r="C38" s="16" t="s">
        <v>64</v>
      </c>
      <c r="D38" s="19" t="s">
        <v>24</v>
      </c>
      <c r="E38" s="19" t="s">
        <v>24</v>
      </c>
      <c r="F38" s="19" t="s">
        <v>24</v>
      </c>
      <c r="G38" s="19" t="s">
        <v>24</v>
      </c>
      <c r="H38" s="19" t="s">
        <v>24</v>
      </c>
      <c r="I38" s="5"/>
    </row>
    <row r="39" spans="1:9" ht="15.75" customHeight="1" x14ac:dyDescent="0.25">
      <c r="A39" s="5"/>
      <c r="B39" s="15">
        <v>20</v>
      </c>
      <c r="C39" s="16" t="s">
        <v>65</v>
      </c>
      <c r="D39" s="19" t="s">
        <v>24</v>
      </c>
      <c r="E39" s="19" t="s">
        <v>24</v>
      </c>
      <c r="F39" s="19" t="s">
        <v>24</v>
      </c>
      <c r="G39" s="19" t="s">
        <v>24</v>
      </c>
      <c r="H39" s="19" t="s">
        <v>24</v>
      </c>
      <c r="I39" s="5"/>
    </row>
    <row r="40" spans="1:9" x14ac:dyDescent="0.25">
      <c r="A40" s="5"/>
      <c r="B40" s="15"/>
      <c r="C40" s="16"/>
      <c r="D40" s="20"/>
      <c r="E40" s="20"/>
      <c r="F40" s="20"/>
      <c r="G40" s="20"/>
      <c r="H40" s="20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E23" sqref="E23"/>
    </sheetView>
  </sheetViews>
  <sheetFormatPr defaultColWidth="0" defaultRowHeight="14.25" zeroHeight="1" x14ac:dyDescent="0.25"/>
  <cols>
    <col min="1" max="1" width="1.7109375" style="8" customWidth="1"/>
    <col min="2" max="2" width="5" style="21" customWidth="1"/>
    <col min="3" max="3" width="107.42578125" style="21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7" t="s">
        <v>70</v>
      </c>
      <c r="C4" s="6"/>
      <c r="D4" s="5"/>
      <c r="E4" s="5"/>
      <c r="F4" s="5"/>
      <c r="G4" s="5"/>
    </row>
    <row r="5" spans="1:7" x14ac:dyDescent="0.25">
      <c r="A5" s="5"/>
      <c r="B5" s="38" t="s">
        <v>264</v>
      </c>
      <c r="C5" s="6"/>
      <c r="D5" s="5"/>
      <c r="E5" s="5"/>
      <c r="F5" s="5"/>
      <c r="G5" s="5"/>
    </row>
    <row r="6" spans="1:7" x14ac:dyDescent="0.25">
      <c r="A6" s="5"/>
      <c r="B6" s="38"/>
      <c r="C6" s="6"/>
      <c r="D6" s="5"/>
      <c r="E6" s="5"/>
      <c r="F6" s="5"/>
      <c r="G6" s="5"/>
    </row>
    <row r="7" spans="1:7" x14ac:dyDescent="0.25">
      <c r="A7" s="5"/>
      <c r="B7" s="104"/>
      <c r="C7" s="6"/>
      <c r="D7" s="5"/>
      <c r="E7" s="5"/>
      <c r="F7" s="13"/>
      <c r="G7" s="5"/>
    </row>
    <row r="8" spans="1:7" x14ac:dyDescent="0.25">
      <c r="A8" s="5"/>
      <c r="B8" s="10"/>
      <c r="C8" s="6"/>
      <c r="D8" s="15"/>
      <c r="E8" s="20"/>
      <c r="F8" s="88" t="s">
        <v>34</v>
      </c>
      <c r="G8" s="5"/>
    </row>
    <row r="9" spans="1:7" ht="15" customHeight="1" thickBot="1" x14ac:dyDescent="0.3">
      <c r="A9" s="5"/>
      <c r="B9" s="6"/>
      <c r="C9" s="6"/>
      <c r="D9" s="90" t="s">
        <v>11</v>
      </c>
      <c r="E9" s="90" t="s">
        <v>12</v>
      </c>
      <c r="F9" s="90" t="s">
        <v>13</v>
      </c>
      <c r="G9" s="5"/>
    </row>
    <row r="10" spans="1:7" ht="30" customHeight="1" x14ac:dyDescent="0.25">
      <c r="A10" s="5"/>
      <c r="B10" s="6"/>
      <c r="C10" s="6"/>
      <c r="D10" s="172" t="s">
        <v>28</v>
      </c>
      <c r="E10" s="172"/>
      <c r="F10" s="89" t="s">
        <v>29</v>
      </c>
      <c r="G10" s="5"/>
    </row>
    <row r="11" spans="1:7" ht="22.5" customHeight="1" x14ac:dyDescent="0.25">
      <c r="A11" s="5"/>
      <c r="B11" s="6"/>
      <c r="C11" s="6"/>
      <c r="D11" s="91">
        <v>44834</v>
      </c>
      <c r="E11" s="91">
        <v>44742</v>
      </c>
      <c r="F11" s="91">
        <v>44834</v>
      </c>
      <c r="G11" s="5"/>
    </row>
    <row r="12" spans="1:7" ht="21.75" customHeight="1" thickBot="1" x14ac:dyDescent="0.3">
      <c r="A12" s="5"/>
      <c r="B12" s="84">
        <v>0</v>
      </c>
      <c r="C12" s="3" t="s">
        <v>30</v>
      </c>
      <c r="D12" s="85">
        <v>15645143.875130001</v>
      </c>
      <c r="E12" s="85">
        <v>14471647.941820001</v>
      </c>
      <c r="F12" s="85">
        <v>1251611.5100104001</v>
      </c>
      <c r="G12" s="5"/>
    </row>
    <row r="13" spans="1:7" ht="19.5" customHeight="1" x14ac:dyDescent="0.25">
      <c r="A13" s="5"/>
      <c r="B13" s="15">
        <v>2</v>
      </c>
      <c r="C13" s="20" t="s">
        <v>73</v>
      </c>
      <c r="D13" s="17">
        <v>14995583.525880001</v>
      </c>
      <c r="E13" s="17">
        <v>13831240.214900002</v>
      </c>
      <c r="F13" s="17">
        <v>1199646.6820704001</v>
      </c>
      <c r="G13" s="5"/>
    </row>
    <row r="14" spans="1:7" ht="19.5" customHeight="1" x14ac:dyDescent="0.25">
      <c r="A14" s="5"/>
      <c r="B14" s="15">
        <v>6</v>
      </c>
      <c r="C14" s="20" t="s">
        <v>74</v>
      </c>
      <c r="D14" s="17">
        <v>10465.419900000001</v>
      </c>
      <c r="E14" s="17">
        <v>5845.6430499999997</v>
      </c>
      <c r="F14" s="17">
        <v>837.23359200000004</v>
      </c>
      <c r="G14" s="5"/>
    </row>
    <row r="15" spans="1:7" ht="15.75" customHeight="1" x14ac:dyDescent="0.25">
      <c r="A15" s="5"/>
      <c r="B15" s="15">
        <v>7</v>
      </c>
      <c r="C15" s="86" t="s">
        <v>86</v>
      </c>
      <c r="D15" s="19" t="s">
        <v>24</v>
      </c>
      <c r="E15" s="19" t="s">
        <v>24</v>
      </c>
      <c r="F15" s="19" t="s">
        <v>24</v>
      </c>
      <c r="G15" s="5"/>
    </row>
    <row r="16" spans="1:7" ht="15.75" customHeight="1" x14ac:dyDescent="0.25">
      <c r="A16" s="5"/>
      <c r="B16" s="15" t="s">
        <v>31</v>
      </c>
      <c r="C16" s="86" t="s">
        <v>87</v>
      </c>
      <c r="D16" s="19">
        <v>0</v>
      </c>
      <c r="E16" s="19">
        <v>0</v>
      </c>
      <c r="F16" s="19">
        <v>0</v>
      </c>
      <c r="G16" s="5"/>
    </row>
    <row r="17" spans="1:8" ht="15.75" customHeight="1" x14ac:dyDescent="0.25">
      <c r="A17" s="5"/>
      <c r="B17" s="15">
        <v>9</v>
      </c>
      <c r="C17" s="20" t="s">
        <v>88</v>
      </c>
      <c r="D17" s="19">
        <v>10465.419900000001</v>
      </c>
      <c r="E17" s="19">
        <v>5845.6430499999997</v>
      </c>
      <c r="F17" s="19">
        <v>837.23359200000004</v>
      </c>
      <c r="G17" s="5"/>
    </row>
    <row r="18" spans="1:8" ht="30.75" customHeight="1" x14ac:dyDescent="0.25">
      <c r="A18" s="5"/>
      <c r="B18" s="15">
        <v>10</v>
      </c>
      <c r="C18" s="87" t="s">
        <v>82</v>
      </c>
      <c r="D18" s="19">
        <v>0</v>
      </c>
      <c r="E18" s="19">
        <v>0</v>
      </c>
      <c r="F18" s="19">
        <v>0</v>
      </c>
      <c r="G18" s="5"/>
    </row>
    <row r="19" spans="1:8" ht="19.5" customHeight="1" x14ac:dyDescent="0.25">
      <c r="A19" s="5"/>
      <c r="B19" s="15">
        <v>12</v>
      </c>
      <c r="C19" s="87" t="s">
        <v>75</v>
      </c>
      <c r="D19" s="17">
        <v>3816.5803000000001</v>
      </c>
      <c r="E19" s="17">
        <v>3764.5379199999998</v>
      </c>
      <c r="F19" s="17">
        <v>305.32642400000003</v>
      </c>
      <c r="G19" s="5"/>
    </row>
    <row r="20" spans="1:8" ht="19.5" customHeight="1" x14ac:dyDescent="0.25">
      <c r="A20" s="5"/>
      <c r="B20" s="15">
        <v>13</v>
      </c>
      <c r="C20" s="87" t="s">
        <v>76</v>
      </c>
      <c r="D20" s="17">
        <v>0</v>
      </c>
      <c r="E20" s="17">
        <v>0</v>
      </c>
      <c r="F20" s="17">
        <v>0</v>
      </c>
      <c r="G20" s="5"/>
    </row>
    <row r="21" spans="1:8" ht="19.5" customHeight="1" x14ac:dyDescent="0.25">
      <c r="A21" s="5"/>
      <c r="B21" s="15">
        <v>14</v>
      </c>
      <c r="C21" s="87" t="s">
        <v>77</v>
      </c>
      <c r="D21" s="17">
        <v>0</v>
      </c>
      <c r="E21" s="17">
        <v>0</v>
      </c>
      <c r="F21" s="17">
        <v>0</v>
      </c>
      <c r="G21" s="5"/>
    </row>
    <row r="22" spans="1:8" ht="19.5" customHeight="1" x14ac:dyDescent="0.25">
      <c r="A22" s="5"/>
      <c r="B22" s="15">
        <v>16</v>
      </c>
      <c r="C22" s="87" t="s">
        <v>78</v>
      </c>
      <c r="D22" s="17">
        <v>0</v>
      </c>
      <c r="E22" s="17">
        <v>0</v>
      </c>
      <c r="F22" s="17">
        <v>0</v>
      </c>
      <c r="G22" s="5"/>
    </row>
    <row r="23" spans="1:8" ht="19.5" customHeight="1" x14ac:dyDescent="0.25">
      <c r="A23" s="5"/>
      <c r="B23" s="15">
        <v>25</v>
      </c>
      <c r="C23" s="87" t="s">
        <v>79</v>
      </c>
      <c r="D23" s="17">
        <v>635278.34904999996</v>
      </c>
      <c r="E23" s="17">
        <v>630797.54595000006</v>
      </c>
      <c r="F23" s="17">
        <v>50822.267924</v>
      </c>
      <c r="G23" s="5"/>
    </row>
    <row r="24" spans="1:8" ht="19.5" customHeight="1" thickBot="1" x14ac:dyDescent="0.3">
      <c r="A24" s="5"/>
      <c r="B24" s="84">
        <v>20</v>
      </c>
      <c r="C24" s="3" t="s">
        <v>32</v>
      </c>
      <c r="D24" s="85">
        <v>49796.351354999999</v>
      </c>
      <c r="E24" s="85">
        <v>16534.604835000002</v>
      </c>
      <c r="F24" s="85">
        <v>3983.7081084000001</v>
      </c>
      <c r="G24" s="5"/>
      <c r="H24" s="83"/>
    </row>
    <row r="25" spans="1:8" ht="19.5" customHeight="1" x14ac:dyDescent="0.25">
      <c r="A25" s="5"/>
      <c r="B25" s="15">
        <v>21</v>
      </c>
      <c r="C25" s="87" t="s">
        <v>80</v>
      </c>
      <c r="D25" s="17">
        <v>49796.351354999999</v>
      </c>
      <c r="E25" s="17">
        <v>16534.604835000002</v>
      </c>
      <c r="F25" s="17">
        <v>3983.7081084000001</v>
      </c>
      <c r="G25" s="5"/>
    </row>
    <row r="26" spans="1:8" ht="19.5" customHeight="1" x14ac:dyDescent="0.25">
      <c r="A26" s="5"/>
      <c r="B26" s="15">
        <v>22</v>
      </c>
      <c r="C26" s="87" t="s">
        <v>81</v>
      </c>
      <c r="D26" s="19">
        <v>0</v>
      </c>
      <c r="E26" s="19">
        <v>0</v>
      </c>
      <c r="F26" s="19">
        <v>0</v>
      </c>
      <c r="G26" s="5"/>
    </row>
    <row r="27" spans="1:8" ht="19.5" customHeight="1" thickBot="1" x14ac:dyDescent="0.3">
      <c r="A27" s="5"/>
      <c r="B27" s="84">
        <v>24</v>
      </c>
      <c r="C27" s="3" t="s">
        <v>33</v>
      </c>
      <c r="D27" s="85">
        <v>3900062.1454937523</v>
      </c>
      <c r="E27" s="85">
        <v>3563938.7295187479</v>
      </c>
      <c r="F27" s="85">
        <v>312004.97163950017</v>
      </c>
      <c r="G27" s="5"/>
    </row>
    <row r="28" spans="1:8" ht="19.5" customHeight="1" thickBot="1" x14ac:dyDescent="0.3">
      <c r="A28" s="5"/>
      <c r="B28" s="60">
        <v>27</v>
      </c>
      <c r="C28" s="56" t="s">
        <v>9</v>
      </c>
      <c r="D28" s="61">
        <v>19595002.371978752</v>
      </c>
      <c r="E28" s="61">
        <v>18052121.276173748</v>
      </c>
      <c r="F28" s="61">
        <v>1567600.1897583003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F13" sqref="F13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2.140625" style="22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95</v>
      </c>
      <c r="C3" s="7"/>
      <c r="D3" s="5"/>
      <c r="E3" s="5"/>
      <c r="F3" s="102"/>
      <c r="G3" s="5"/>
      <c r="H3" s="5"/>
    </row>
    <row r="4" spans="1:8" ht="14.25" x14ac:dyDescent="0.25">
      <c r="A4" s="5"/>
      <c r="B4" s="37" t="s">
        <v>96</v>
      </c>
      <c r="C4" s="7"/>
      <c r="D4" s="5"/>
      <c r="E4" s="5"/>
      <c r="F4" s="5"/>
      <c r="G4" s="5"/>
      <c r="H4" s="5"/>
    </row>
    <row r="5" spans="1:8" ht="14.25" x14ac:dyDescent="0.25">
      <c r="A5" s="5"/>
      <c r="B5" s="38" t="s">
        <v>259</v>
      </c>
      <c r="C5" s="7"/>
      <c r="D5" s="5"/>
      <c r="E5" s="102"/>
      <c r="F5" s="102"/>
      <c r="G5" s="102"/>
      <c r="H5" s="5"/>
    </row>
    <row r="6" spans="1:8" ht="14.25" x14ac:dyDescent="0.25">
      <c r="A6" s="5"/>
      <c r="B6" s="104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73">
        <v>44012</v>
      </c>
      <c r="E8" s="173"/>
      <c r="F8" s="173"/>
      <c r="G8" s="173"/>
      <c r="H8" s="5"/>
    </row>
    <row r="9" spans="1:8" ht="20.100000000000001" customHeight="1" x14ac:dyDescent="0.25">
      <c r="A9" s="5"/>
      <c r="B9" s="172"/>
      <c r="C9" s="172"/>
      <c r="D9" s="94" t="s">
        <v>11</v>
      </c>
      <c r="E9" s="94" t="s">
        <v>12</v>
      </c>
      <c r="F9" s="94" t="s">
        <v>13</v>
      </c>
      <c r="G9" s="94" t="s">
        <v>109</v>
      </c>
      <c r="H9" s="5"/>
    </row>
    <row r="10" spans="1:8" ht="21.75" customHeight="1" x14ac:dyDescent="0.25">
      <c r="A10" s="5"/>
      <c r="B10" s="172"/>
      <c r="C10" s="172"/>
      <c r="D10" s="174" t="s">
        <v>97</v>
      </c>
      <c r="E10" s="174"/>
      <c r="F10" s="175" t="s">
        <v>100</v>
      </c>
      <c r="G10" s="175" t="s">
        <v>101</v>
      </c>
      <c r="H10" s="5"/>
    </row>
    <row r="11" spans="1:8" ht="62.1" customHeight="1" thickBot="1" x14ac:dyDescent="0.3">
      <c r="A11" s="5"/>
      <c r="B11" s="14"/>
      <c r="C11" s="3"/>
      <c r="D11" s="105" t="s">
        <v>98</v>
      </c>
      <c r="E11" s="105" t="s">
        <v>99</v>
      </c>
      <c r="F11" s="176"/>
      <c r="G11" s="176"/>
      <c r="H11" s="5"/>
    </row>
    <row r="12" spans="1:8" ht="20.100000000000001" customHeight="1" x14ac:dyDescent="0.25">
      <c r="A12" s="5"/>
      <c r="B12" s="103">
        <v>1</v>
      </c>
      <c r="C12" s="100" t="s">
        <v>90</v>
      </c>
      <c r="D12" s="101">
        <v>31768.905449999998</v>
      </c>
      <c r="E12" s="101">
        <v>38786695.794059202</v>
      </c>
      <c r="F12" s="101">
        <v>298074.123730222</v>
      </c>
      <c r="G12" s="101">
        <f>D12+E12-F12</f>
        <v>38520390.575778984</v>
      </c>
      <c r="H12" s="5"/>
    </row>
    <row r="13" spans="1:8" ht="20.100000000000001" customHeight="1" x14ac:dyDescent="0.25">
      <c r="A13" s="5"/>
      <c r="B13" s="103">
        <v>2</v>
      </c>
      <c r="C13" s="100" t="s">
        <v>91</v>
      </c>
      <c r="D13" s="101">
        <v>0</v>
      </c>
      <c r="E13" s="101">
        <v>0</v>
      </c>
      <c r="F13" s="101">
        <v>0</v>
      </c>
      <c r="G13" s="101">
        <f t="shared" ref="G13:G16" si="0">D13+E13-F13</f>
        <v>0</v>
      </c>
      <c r="H13" s="5"/>
    </row>
    <row r="14" spans="1:8" ht="20.100000000000001" customHeight="1" x14ac:dyDescent="0.25">
      <c r="A14" s="5"/>
      <c r="B14" s="93" t="s">
        <v>92</v>
      </c>
      <c r="C14" s="16" t="s">
        <v>110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5"/>
    </row>
    <row r="15" spans="1:8" ht="20.100000000000001" customHeight="1" x14ac:dyDescent="0.25">
      <c r="A15" s="5"/>
      <c r="B15" s="93" t="s">
        <v>93</v>
      </c>
      <c r="C15" s="16" t="s">
        <v>111</v>
      </c>
      <c r="D15" s="17">
        <v>0</v>
      </c>
      <c r="E15" s="17">
        <v>0</v>
      </c>
      <c r="F15" s="17">
        <v>0</v>
      </c>
      <c r="G15" s="17">
        <f t="shared" si="0"/>
        <v>0</v>
      </c>
      <c r="H15" s="5"/>
    </row>
    <row r="16" spans="1:8" ht="20.100000000000001" customHeight="1" x14ac:dyDescent="0.25">
      <c r="A16" s="5"/>
      <c r="B16" s="89">
        <v>3</v>
      </c>
      <c r="C16" s="100" t="s">
        <v>94</v>
      </c>
      <c r="D16" s="101">
        <v>0</v>
      </c>
      <c r="E16" s="101">
        <v>27093768.437360201</v>
      </c>
      <c r="F16" s="101">
        <v>237.08789999999999</v>
      </c>
      <c r="G16" s="101">
        <f t="shared" si="0"/>
        <v>27093531.349460199</v>
      </c>
      <c r="H16" s="5"/>
    </row>
    <row r="17" spans="1:8" ht="20.100000000000001" customHeight="1" x14ac:dyDescent="0.25">
      <c r="A17" s="5"/>
      <c r="B17" s="98">
        <v>4</v>
      </c>
      <c r="C17" s="54" t="s">
        <v>9</v>
      </c>
      <c r="D17" s="163">
        <f>SUM(D12:D16)-D13</f>
        <v>31768.905449999998</v>
      </c>
      <c r="E17" s="163">
        <f t="shared" ref="E17" si="1">SUM(E12:E16)-E13</f>
        <v>65880464.231419399</v>
      </c>
      <c r="F17" s="163">
        <f>SUM(F12:F16)-F13</f>
        <v>298311.21163022198</v>
      </c>
      <c r="G17" s="163">
        <f>SUM(G12:G16)-G13</f>
        <v>65613921.925239183</v>
      </c>
      <c r="H17" s="5"/>
    </row>
    <row r="18" spans="1:8" ht="14.25" x14ac:dyDescent="0.25">
      <c r="A18" s="5"/>
      <c r="B18" s="15"/>
      <c r="C18" s="16"/>
      <c r="D18" s="20"/>
      <c r="E18" s="20"/>
      <c r="F18" s="20"/>
      <c r="G18" s="20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F13" sqref="F13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89.140625" style="22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108</v>
      </c>
      <c r="C3" s="7"/>
      <c r="D3" s="5"/>
      <c r="E3" s="5"/>
      <c r="F3" s="5"/>
    </row>
    <row r="4" spans="1:6" ht="14.25" x14ac:dyDescent="0.25">
      <c r="A4" s="5"/>
      <c r="B4" s="37" t="s">
        <v>96</v>
      </c>
      <c r="C4" s="7"/>
      <c r="D4" s="5"/>
      <c r="E4" s="5"/>
      <c r="F4" s="5"/>
    </row>
    <row r="5" spans="1:6" ht="14.25" x14ac:dyDescent="0.25">
      <c r="A5" s="5"/>
      <c r="B5" s="38" t="s">
        <v>259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84"/>
      <c r="E9" s="84" t="s">
        <v>260</v>
      </c>
      <c r="F9" s="5"/>
    </row>
    <row r="10" spans="1:6" ht="20.100000000000001" customHeight="1" x14ac:dyDescent="0.25">
      <c r="A10" s="5"/>
      <c r="B10" s="15">
        <v>1</v>
      </c>
      <c r="C10" s="16" t="s">
        <v>102</v>
      </c>
      <c r="D10" s="17"/>
      <c r="E10" s="17">
        <v>29806.335640000001</v>
      </c>
      <c r="F10" s="5"/>
    </row>
    <row r="11" spans="1:6" ht="20.100000000000001" customHeight="1" x14ac:dyDescent="0.25">
      <c r="A11" s="5"/>
      <c r="B11" s="15">
        <v>2</v>
      </c>
      <c r="C11" s="16" t="s">
        <v>103</v>
      </c>
      <c r="D11" s="17"/>
      <c r="E11" s="17">
        <v>6208.5521699999999</v>
      </c>
      <c r="F11" s="5"/>
    </row>
    <row r="12" spans="1:6" ht="20.100000000000001" customHeight="1" x14ac:dyDescent="0.25">
      <c r="A12" s="5"/>
      <c r="B12" s="93">
        <v>3</v>
      </c>
      <c r="C12" s="16" t="s">
        <v>104</v>
      </c>
      <c r="D12" s="17"/>
      <c r="E12" s="17">
        <v>-1467.9175700000001</v>
      </c>
      <c r="F12" s="5"/>
    </row>
    <row r="13" spans="1:6" ht="20.100000000000001" customHeight="1" x14ac:dyDescent="0.25">
      <c r="A13" s="5"/>
      <c r="B13" s="93">
        <v>4</v>
      </c>
      <c r="C13" s="16" t="s">
        <v>105</v>
      </c>
      <c r="D13" s="17"/>
      <c r="E13" s="17">
        <v>-1825.63976</v>
      </c>
      <c r="F13" s="5"/>
    </row>
    <row r="14" spans="1:6" ht="20.100000000000001" customHeight="1" x14ac:dyDescent="0.25">
      <c r="A14" s="5"/>
      <c r="B14" s="93">
        <v>5</v>
      </c>
      <c r="C14" s="16" t="s">
        <v>106</v>
      </c>
      <c r="D14" s="17"/>
      <c r="E14" s="17">
        <v>-952.42503000000579</v>
      </c>
      <c r="F14" s="5"/>
    </row>
    <row r="15" spans="1:6" ht="20.100000000000001" customHeight="1" x14ac:dyDescent="0.25">
      <c r="A15" s="5"/>
      <c r="B15" s="96">
        <v>6</v>
      </c>
      <c r="C15" s="54" t="s">
        <v>107</v>
      </c>
      <c r="D15" s="97"/>
      <c r="E15" s="97">
        <f>SUM(E10:E14)</f>
        <v>31768.905449999998</v>
      </c>
      <c r="F15" s="5"/>
    </row>
    <row r="16" spans="1:6" ht="14.25" x14ac:dyDescent="0.25">
      <c r="A16" s="5"/>
      <c r="B16" s="15"/>
      <c r="C16" s="16"/>
      <c r="D16" s="20"/>
      <c r="E16" s="20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9.5703125" style="21" customWidth="1"/>
    <col min="4" max="4" width="19.7109375" style="21" customWidth="1"/>
    <col min="5" max="5" width="18.140625" style="21" customWidth="1"/>
    <col min="6" max="6" width="19.140625" style="21" customWidth="1"/>
    <col min="7" max="8" width="17.28515625" style="21" customWidth="1"/>
    <col min="9" max="9" width="14.7109375" style="21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163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7" t="s">
        <v>133</v>
      </c>
      <c r="C4" s="37"/>
      <c r="D4" s="37"/>
      <c r="E4" s="37"/>
      <c r="F4" s="37"/>
      <c r="G4" s="37"/>
      <c r="H4" s="37"/>
      <c r="I4" s="37"/>
      <c r="J4" s="5"/>
      <c r="K4" s="5"/>
    </row>
    <row r="5" spans="1:11" ht="14.25" x14ac:dyDescent="0.25">
      <c r="A5" s="5"/>
      <c r="B5" s="38" t="s">
        <v>258</v>
      </c>
      <c r="C5" s="38"/>
      <c r="D5" s="38"/>
      <c r="E5" s="38"/>
      <c r="F5" s="38"/>
      <c r="G5" s="38"/>
      <c r="H5" s="38"/>
      <c r="I5" s="38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14" t="s">
        <v>134</v>
      </c>
      <c r="C7" s="114">
        <v>2021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33"/>
      <c r="J8" s="9"/>
      <c r="K8" s="9"/>
    </row>
    <row r="9" spans="1:11" ht="16.5" x14ac:dyDescent="0.25">
      <c r="A9" s="9"/>
      <c r="B9" s="118" t="s">
        <v>11</v>
      </c>
      <c r="C9" s="149" t="s">
        <v>162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77" t="s">
        <v>212</v>
      </c>
      <c r="E10" s="177"/>
      <c r="F10" s="177"/>
      <c r="G10" s="177"/>
      <c r="H10" s="177"/>
      <c r="I10" s="177"/>
      <c r="J10" s="140"/>
      <c r="K10" s="9"/>
    </row>
    <row r="11" spans="1:11" ht="28.5" customHeight="1" x14ac:dyDescent="0.25">
      <c r="A11" s="9"/>
      <c r="B11" s="6"/>
      <c r="C11" s="116"/>
      <c r="D11" s="121" t="s">
        <v>135</v>
      </c>
      <c r="E11" s="121" t="s">
        <v>136</v>
      </c>
      <c r="F11" s="121" t="s">
        <v>137</v>
      </c>
      <c r="G11" s="121" t="s">
        <v>138</v>
      </c>
      <c r="H11" s="121" t="s">
        <v>139</v>
      </c>
      <c r="I11" s="123" t="s">
        <v>211</v>
      </c>
      <c r="J11" s="121" t="s">
        <v>140</v>
      </c>
      <c r="K11" s="9"/>
    </row>
    <row r="12" spans="1:11" ht="15" customHeight="1" x14ac:dyDescent="0.25">
      <c r="A12" s="9"/>
      <c r="B12" s="6"/>
      <c r="C12" s="104" t="s">
        <v>90</v>
      </c>
      <c r="D12" s="128">
        <v>5312556.1012700005</v>
      </c>
      <c r="E12" s="128">
        <v>652063.27963999938</v>
      </c>
      <c r="F12" s="128">
        <v>4279338.1800200222</v>
      </c>
      <c r="G12" s="128">
        <v>15406914.112209367</v>
      </c>
      <c r="H12" s="128">
        <v>10648747.567719452</v>
      </c>
      <c r="I12" s="139"/>
      <c r="J12" s="129">
        <f>+SUM(D12:I12)</f>
        <v>36299619.240858838</v>
      </c>
      <c r="K12" s="9"/>
    </row>
    <row r="13" spans="1:11" ht="15" customHeight="1" x14ac:dyDescent="0.25">
      <c r="A13" s="9"/>
      <c r="B13" s="6"/>
      <c r="C13" s="104" t="s">
        <v>91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30">
        <f>+'CR1'!G14</f>
        <v>0</v>
      </c>
      <c r="J13" s="129">
        <f>+SUM(D13:I13)</f>
        <v>0</v>
      </c>
      <c r="K13" s="9"/>
    </row>
    <row r="14" spans="1:11" ht="15" customHeight="1" x14ac:dyDescent="0.25">
      <c r="A14" s="9"/>
      <c r="B14" s="6"/>
      <c r="C14" s="104" t="s">
        <v>94</v>
      </c>
      <c r="D14" s="139"/>
      <c r="E14" s="139"/>
      <c r="F14" s="139"/>
      <c r="G14" s="139"/>
      <c r="H14" s="139"/>
      <c r="I14" s="139"/>
      <c r="J14" s="129">
        <f>+'CR1'!G16</f>
        <v>27093531.349460199</v>
      </c>
      <c r="K14" s="9"/>
    </row>
    <row r="15" spans="1:11" ht="19.5" customHeight="1" x14ac:dyDescent="0.25">
      <c r="A15" s="9"/>
      <c r="B15" s="6"/>
      <c r="C15" s="119" t="s">
        <v>162</v>
      </c>
      <c r="D15" s="120">
        <f t="shared" ref="D15:H15" si="0">SUM(D12:D14)</f>
        <v>5312556.1012700005</v>
      </c>
      <c r="E15" s="120">
        <f t="shared" si="0"/>
        <v>652063.27963999938</v>
      </c>
      <c r="F15" s="120">
        <f t="shared" si="0"/>
        <v>4279338.1800200222</v>
      </c>
      <c r="G15" s="120">
        <f t="shared" si="0"/>
        <v>15406914.112209367</v>
      </c>
      <c r="H15" s="120">
        <f t="shared" si="0"/>
        <v>10648747.567719452</v>
      </c>
      <c r="I15" s="120">
        <f>SUM(I12:I14)</f>
        <v>0</v>
      </c>
      <c r="J15" s="120">
        <f>SUM(J12:J14)</f>
        <v>63393150.590319037</v>
      </c>
      <c r="K15" s="9"/>
    </row>
    <row r="16" spans="1:11" ht="15.75" x14ac:dyDescent="0.25">
      <c r="A16" s="9"/>
      <c r="B16" s="6"/>
      <c r="C16" s="104" t="s">
        <v>213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104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77" t="s">
        <v>214</v>
      </c>
      <c r="E18" s="177"/>
      <c r="F18" s="177"/>
      <c r="G18" s="177"/>
      <c r="H18" s="177"/>
      <c r="I18" s="6"/>
      <c r="J18" s="9"/>
      <c r="K18" s="9"/>
    </row>
    <row r="19" spans="1:11" ht="28.5" x14ac:dyDescent="0.25">
      <c r="A19" s="9"/>
      <c r="B19" s="6"/>
      <c r="C19" s="122"/>
      <c r="D19" s="123" t="s">
        <v>142</v>
      </c>
      <c r="E19" s="123" t="s">
        <v>143</v>
      </c>
      <c r="F19" s="123" t="s">
        <v>169</v>
      </c>
      <c r="G19" s="123" t="s">
        <v>144</v>
      </c>
      <c r="H19" s="123" t="s">
        <v>9</v>
      </c>
      <c r="I19" s="6"/>
      <c r="J19" s="9"/>
      <c r="K19" s="9"/>
    </row>
    <row r="20" spans="1:11" ht="15" customHeight="1" x14ac:dyDescent="0.25">
      <c r="A20" s="9"/>
      <c r="B20" s="6"/>
      <c r="C20" s="104" t="s">
        <v>90</v>
      </c>
      <c r="D20" s="128">
        <v>13256495.673420601</v>
      </c>
      <c r="E20" s="128">
        <v>5258783.9160299962</v>
      </c>
      <c r="F20" s="128">
        <v>10567351.412930023</v>
      </c>
      <c r="G20" s="128">
        <v>7216988.2384800073</v>
      </c>
      <c r="H20" s="128">
        <f>SUM(D20:G20)</f>
        <v>36299619.240860626</v>
      </c>
      <c r="I20" s="133"/>
      <c r="J20" s="9"/>
      <c r="K20" s="9"/>
    </row>
    <row r="21" spans="1:11" ht="15" customHeight="1" x14ac:dyDescent="0.25">
      <c r="A21" s="9"/>
      <c r="B21" s="6"/>
      <c r="C21" s="104" t="s">
        <v>91</v>
      </c>
      <c r="D21" s="130">
        <v>0</v>
      </c>
      <c r="E21" s="130">
        <v>0</v>
      </c>
      <c r="F21" s="130">
        <v>0</v>
      </c>
      <c r="G21" s="130">
        <v>0</v>
      </c>
      <c r="H21" s="128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104" t="s">
        <v>94</v>
      </c>
      <c r="D22" s="130">
        <v>23880687.169769999</v>
      </c>
      <c r="E22" s="130">
        <v>58763.243500000004</v>
      </c>
      <c r="F22" s="130">
        <v>18661.741290000002</v>
      </c>
      <c r="G22" s="130"/>
      <c r="H22" s="128">
        <f>+SUM(D22:G22)</f>
        <v>23958112.15456</v>
      </c>
      <c r="I22" s="6"/>
      <c r="J22" s="9"/>
      <c r="K22" s="9"/>
    </row>
    <row r="23" spans="1:11" ht="19.5" customHeight="1" x14ac:dyDescent="0.25">
      <c r="A23" s="9"/>
      <c r="B23" s="6"/>
      <c r="C23" s="142" t="s">
        <v>162</v>
      </c>
      <c r="D23" s="141">
        <f>SUM(D20:D22)</f>
        <v>37137182.843190596</v>
      </c>
      <c r="E23" s="141">
        <f>SUM(E20:E22)</f>
        <v>5317547.1595299961</v>
      </c>
      <c r="F23" s="141">
        <f>SUM(F20:F22)</f>
        <v>10586013.154220022</v>
      </c>
      <c r="G23" s="141">
        <f>SUM(G20:G22)</f>
        <v>7216988.2384800073</v>
      </c>
      <c r="H23" s="141">
        <f>SUM(H20:H22)</f>
        <v>60257731.395420626</v>
      </c>
      <c r="I23" s="6"/>
      <c r="J23" s="9"/>
      <c r="K23" s="9"/>
    </row>
    <row r="24" spans="1:11" s="144" customFormat="1" ht="19.5" customHeight="1" x14ac:dyDescent="0.25">
      <c r="A24" s="143"/>
      <c r="B24" s="15"/>
      <c r="C24" s="6"/>
      <c r="D24" s="6"/>
      <c r="E24" s="6"/>
      <c r="F24" s="6"/>
      <c r="G24" s="6"/>
      <c r="H24" s="6"/>
      <c r="I24" s="15"/>
      <c r="J24" s="143"/>
      <c r="K24" s="143"/>
    </row>
    <row r="25" spans="1:11" ht="14.25" x14ac:dyDescent="0.25">
      <c r="A25" s="9"/>
      <c r="B25" s="6"/>
      <c r="C25" s="6"/>
      <c r="D25" s="124"/>
      <c r="E25" s="13" t="s">
        <v>34</v>
      </c>
      <c r="F25" s="124"/>
      <c r="G25" s="124"/>
      <c r="H25" s="124"/>
      <c r="I25" s="124"/>
      <c r="J25" s="9"/>
      <c r="K25" s="9"/>
    </row>
    <row r="26" spans="1:11" ht="20.100000000000001" customHeight="1" x14ac:dyDescent="0.25">
      <c r="A26" s="9"/>
      <c r="B26" s="6"/>
      <c r="C26" s="177" t="s">
        <v>215</v>
      </c>
      <c r="D26" s="177"/>
      <c r="E26" s="177"/>
      <c r="F26" s="124"/>
      <c r="G26" s="124"/>
      <c r="H26" s="124"/>
      <c r="I26" s="124"/>
      <c r="J26" s="9"/>
      <c r="K26" s="9"/>
    </row>
    <row r="27" spans="1:11" ht="14.25" x14ac:dyDescent="0.25">
      <c r="A27" s="9"/>
      <c r="B27" s="6"/>
      <c r="C27" s="121"/>
      <c r="D27" s="121" t="s">
        <v>101</v>
      </c>
      <c r="E27" s="121" t="s">
        <v>97</v>
      </c>
      <c r="F27" s="125"/>
      <c r="G27" s="115"/>
      <c r="H27" s="115"/>
      <c r="I27" s="115"/>
      <c r="J27" s="9"/>
      <c r="K27" s="9"/>
    </row>
    <row r="28" spans="1:11" ht="14.25" x14ac:dyDescent="0.25">
      <c r="A28" s="9"/>
      <c r="B28" s="6"/>
      <c r="C28" s="126" t="s">
        <v>90</v>
      </c>
      <c r="D28" s="127">
        <f>SUM(D29:D49)</f>
        <v>36299619.240859739</v>
      </c>
      <c r="E28" s="127">
        <f>SUM(E29:E49)</f>
        <v>36553304.431989811</v>
      </c>
      <c r="F28" s="125"/>
      <c r="G28" s="115"/>
      <c r="H28" s="115"/>
      <c r="I28" s="115"/>
      <c r="J28" s="9"/>
      <c r="K28" s="9"/>
    </row>
    <row r="29" spans="1:11" ht="15" customHeight="1" x14ac:dyDescent="0.25">
      <c r="A29" s="9"/>
      <c r="B29" s="6"/>
      <c r="C29" s="104" t="s">
        <v>189</v>
      </c>
      <c r="D29" s="128">
        <v>20800002.640609983</v>
      </c>
      <c r="E29" s="128">
        <v>20817162.541249983</v>
      </c>
      <c r="F29" s="128"/>
      <c r="G29" s="128"/>
      <c r="H29" s="128"/>
      <c r="I29" s="6"/>
      <c r="J29" s="9"/>
      <c r="K29" s="9"/>
    </row>
    <row r="30" spans="1:11" ht="15" customHeight="1" x14ac:dyDescent="0.25">
      <c r="A30" s="9"/>
      <c r="B30" s="6"/>
      <c r="C30" s="104" t="s">
        <v>190</v>
      </c>
      <c r="D30" s="128">
        <v>8088239.6836497393</v>
      </c>
      <c r="E30" s="128">
        <v>8204533.7473198157</v>
      </c>
      <c r="F30" s="128"/>
      <c r="G30" s="128"/>
      <c r="H30" s="128"/>
      <c r="I30" s="6"/>
      <c r="J30" s="9"/>
      <c r="K30" s="9"/>
    </row>
    <row r="31" spans="1:11" ht="15" customHeight="1" x14ac:dyDescent="0.25">
      <c r="A31" s="9"/>
      <c r="B31" s="6"/>
      <c r="C31" s="104" t="s">
        <v>191</v>
      </c>
      <c r="D31" s="128">
        <v>4052868.6199700232</v>
      </c>
      <c r="E31" s="128">
        <v>4111625.0432100263</v>
      </c>
      <c r="F31" s="128"/>
      <c r="G31" s="128"/>
      <c r="H31" s="128"/>
      <c r="I31" s="6"/>
      <c r="J31" s="9"/>
      <c r="K31" s="9"/>
    </row>
    <row r="32" spans="1:11" ht="15" customHeight="1" x14ac:dyDescent="0.25">
      <c r="A32" s="9"/>
      <c r="B32" s="6"/>
      <c r="C32" s="104" t="s">
        <v>192</v>
      </c>
      <c r="D32" s="128">
        <v>1306662.7050799886</v>
      </c>
      <c r="E32" s="128">
        <v>1330771.2666999854</v>
      </c>
      <c r="F32" s="128"/>
      <c r="G32" s="128"/>
      <c r="H32" s="128"/>
      <c r="I32" s="6"/>
      <c r="J32" s="9"/>
      <c r="K32" s="9"/>
    </row>
    <row r="33" spans="1:11" ht="15" customHeight="1" x14ac:dyDescent="0.25">
      <c r="A33" s="9"/>
      <c r="B33" s="6"/>
      <c r="C33" s="104" t="s">
        <v>193</v>
      </c>
      <c r="D33" s="128">
        <v>400447.57240999531</v>
      </c>
      <c r="E33" s="128">
        <v>409314.04632999533</v>
      </c>
      <c r="F33" s="128"/>
      <c r="G33" s="128"/>
      <c r="H33" s="128"/>
      <c r="I33" s="6"/>
      <c r="J33" s="9"/>
      <c r="K33" s="9"/>
    </row>
    <row r="34" spans="1:11" ht="15" customHeight="1" x14ac:dyDescent="0.25">
      <c r="A34" s="9"/>
      <c r="B34" s="6"/>
      <c r="C34" s="104" t="s">
        <v>194</v>
      </c>
      <c r="D34" s="128">
        <v>391395.98291999724</v>
      </c>
      <c r="E34" s="128">
        <v>395634.47254999733</v>
      </c>
      <c r="F34" s="128"/>
      <c r="G34" s="128"/>
      <c r="H34" s="128"/>
      <c r="I34" s="6"/>
      <c r="J34" s="9"/>
      <c r="K34" s="9"/>
    </row>
    <row r="35" spans="1:11" ht="15" customHeight="1" x14ac:dyDescent="0.25">
      <c r="A35" s="9"/>
      <c r="B35" s="6"/>
      <c r="C35" s="104" t="s">
        <v>195</v>
      </c>
      <c r="D35" s="128">
        <v>205866.77710999904</v>
      </c>
      <c r="E35" s="128">
        <v>210483.28656999909</v>
      </c>
      <c r="F35" s="128"/>
      <c r="G35" s="128"/>
      <c r="H35" s="128"/>
      <c r="I35" s="6"/>
      <c r="J35" s="9"/>
      <c r="K35" s="9"/>
    </row>
    <row r="36" spans="1:11" ht="15" customHeight="1" x14ac:dyDescent="0.25">
      <c r="A36" s="9"/>
      <c r="B36" s="6"/>
      <c r="C36" s="104" t="s">
        <v>196</v>
      </c>
      <c r="D36" s="128">
        <v>184949.43499000196</v>
      </c>
      <c r="E36" s="128">
        <v>188632.01048000209</v>
      </c>
      <c r="F36" s="128"/>
      <c r="G36" s="128"/>
      <c r="H36" s="128"/>
      <c r="I36" s="6"/>
      <c r="J36" s="9"/>
      <c r="K36" s="9"/>
    </row>
    <row r="37" spans="1:11" ht="15" customHeight="1" x14ac:dyDescent="0.25">
      <c r="A37" s="9"/>
      <c r="B37" s="6"/>
      <c r="C37" s="104" t="s">
        <v>197</v>
      </c>
      <c r="D37" s="128">
        <v>174446.84085000237</v>
      </c>
      <c r="E37" s="128">
        <v>177611.52268000241</v>
      </c>
      <c r="F37" s="128"/>
      <c r="G37" s="128"/>
      <c r="H37" s="128"/>
      <c r="I37" s="6"/>
      <c r="J37" s="9"/>
      <c r="K37" s="9"/>
    </row>
    <row r="38" spans="1:11" ht="15" customHeight="1" x14ac:dyDescent="0.25">
      <c r="A38" s="9"/>
      <c r="B38" s="6"/>
      <c r="C38" s="104" t="s">
        <v>198</v>
      </c>
      <c r="D38" s="128">
        <v>163368.82743999857</v>
      </c>
      <c r="E38" s="128">
        <v>167018.12954999862</v>
      </c>
      <c r="F38" s="128"/>
      <c r="G38" s="128"/>
      <c r="H38" s="128"/>
      <c r="I38" s="6"/>
      <c r="J38" s="9"/>
      <c r="K38" s="9"/>
    </row>
    <row r="39" spans="1:11" ht="15" customHeight="1" x14ac:dyDescent="0.25">
      <c r="A39" s="9"/>
      <c r="B39" s="6"/>
      <c r="C39" s="104" t="s">
        <v>199</v>
      </c>
      <c r="D39" s="128">
        <v>145271.65189000015</v>
      </c>
      <c r="E39" s="128">
        <v>147439.61397000018</v>
      </c>
      <c r="F39" s="128"/>
      <c r="G39" s="128"/>
      <c r="H39" s="128"/>
      <c r="I39" s="6"/>
      <c r="J39" s="9"/>
      <c r="K39" s="9"/>
    </row>
    <row r="40" spans="1:11" ht="15" customHeight="1" x14ac:dyDescent="0.25">
      <c r="A40" s="9"/>
      <c r="B40" s="6"/>
      <c r="C40" s="104" t="s">
        <v>200</v>
      </c>
      <c r="D40" s="128">
        <v>137390.29096000126</v>
      </c>
      <c r="E40" s="128">
        <v>140576.68141000133</v>
      </c>
      <c r="F40" s="128"/>
      <c r="G40" s="128"/>
      <c r="H40" s="128"/>
      <c r="I40" s="6"/>
      <c r="J40" s="9"/>
      <c r="K40" s="9"/>
    </row>
    <row r="41" spans="1:11" ht="15" customHeight="1" x14ac:dyDescent="0.25">
      <c r="A41" s="9"/>
      <c r="B41" s="6"/>
      <c r="C41" s="104" t="s">
        <v>201</v>
      </c>
      <c r="D41" s="128">
        <v>82488.173739999984</v>
      </c>
      <c r="E41" s="128">
        <v>83585.616569999984</v>
      </c>
      <c r="F41" s="128"/>
      <c r="G41" s="128"/>
      <c r="H41" s="128"/>
      <c r="I41" s="6"/>
      <c r="J41" s="9"/>
      <c r="K41" s="9"/>
    </row>
    <row r="42" spans="1:11" ht="15" customHeight="1" x14ac:dyDescent="0.25">
      <c r="A42" s="9"/>
      <c r="B42" s="6"/>
      <c r="C42" s="104" t="s">
        <v>202</v>
      </c>
      <c r="D42" s="128">
        <v>74243.390790000209</v>
      </c>
      <c r="E42" s="128">
        <v>75242.377400000201</v>
      </c>
      <c r="F42" s="128"/>
      <c r="G42" s="128"/>
      <c r="H42" s="128"/>
      <c r="I42" s="6"/>
      <c r="J42" s="9"/>
      <c r="K42" s="9"/>
    </row>
    <row r="43" spans="1:11" ht="15" customHeight="1" x14ac:dyDescent="0.25">
      <c r="A43" s="9"/>
      <c r="B43" s="6"/>
      <c r="C43" s="104" t="s">
        <v>203</v>
      </c>
      <c r="D43" s="128">
        <v>36691.733560000044</v>
      </c>
      <c r="E43" s="128">
        <v>37332.142080000041</v>
      </c>
      <c r="F43" s="128"/>
      <c r="G43" s="128"/>
      <c r="H43" s="128"/>
      <c r="I43" s="6"/>
      <c r="J43" s="9"/>
      <c r="K43" s="9"/>
    </row>
    <row r="44" spans="1:11" ht="15" customHeight="1" x14ac:dyDescent="0.25">
      <c r="A44" s="9"/>
      <c r="B44" s="6"/>
      <c r="C44" s="104" t="s">
        <v>204</v>
      </c>
      <c r="D44" s="128">
        <v>24734.936919999953</v>
      </c>
      <c r="E44" s="128">
        <v>25206.896309999949</v>
      </c>
      <c r="F44" s="128"/>
      <c r="G44" s="128"/>
      <c r="H44" s="128"/>
      <c r="I44" s="6"/>
      <c r="J44" s="9"/>
      <c r="K44" s="9"/>
    </row>
    <row r="45" spans="1:11" ht="15" customHeight="1" x14ac:dyDescent="0.25">
      <c r="A45" s="9"/>
      <c r="B45" s="6"/>
      <c r="C45" s="104" t="s">
        <v>205</v>
      </c>
      <c r="D45" s="128">
        <v>9541.8076299999975</v>
      </c>
      <c r="E45" s="128">
        <v>9698.3343799999984</v>
      </c>
      <c r="F45" s="128"/>
      <c r="G45" s="128"/>
      <c r="H45" s="128"/>
      <c r="I45" s="6"/>
      <c r="J45" s="9"/>
      <c r="K45" s="9"/>
    </row>
    <row r="46" spans="1:11" ht="15" customHeight="1" x14ac:dyDescent="0.25">
      <c r="A46" s="9"/>
      <c r="B46" s="6"/>
      <c r="C46" s="104" t="s">
        <v>206</v>
      </c>
      <c r="D46" s="128">
        <v>9155.9447199999795</v>
      </c>
      <c r="E46" s="128">
        <v>9423.9225499999793</v>
      </c>
      <c r="F46" s="128"/>
      <c r="G46" s="128"/>
      <c r="H46" s="128"/>
      <c r="I46" s="6"/>
      <c r="J46" s="9"/>
      <c r="K46" s="9"/>
    </row>
    <row r="47" spans="1:11" ht="15" customHeight="1" x14ac:dyDescent="0.25">
      <c r="A47" s="9"/>
      <c r="B47" s="6"/>
      <c r="C47" s="104" t="s">
        <v>207</v>
      </c>
      <c r="D47" s="128">
        <v>6908.2402300000049</v>
      </c>
      <c r="E47" s="128">
        <v>7009.3921800000044</v>
      </c>
      <c r="F47" s="128"/>
      <c r="G47" s="128"/>
      <c r="H47" s="128"/>
      <c r="I47" s="6"/>
      <c r="J47" s="9"/>
      <c r="K47" s="9"/>
    </row>
    <row r="48" spans="1:11" ht="15" customHeight="1" x14ac:dyDescent="0.25">
      <c r="A48" s="9"/>
      <c r="B48" s="6"/>
      <c r="C48" s="104" t="s">
        <v>208</v>
      </c>
      <c r="D48" s="128">
        <v>3610.2747399999994</v>
      </c>
      <c r="E48" s="128">
        <v>3652.4650399999996</v>
      </c>
      <c r="F48" s="128"/>
      <c r="G48" s="128"/>
      <c r="H48" s="128"/>
      <c r="I48" s="6"/>
      <c r="J48" s="9"/>
      <c r="K48" s="9"/>
    </row>
    <row r="49" spans="1:11" ht="15" customHeight="1" x14ac:dyDescent="0.25">
      <c r="A49" s="9"/>
      <c r="B49" s="6"/>
      <c r="C49" s="104" t="s">
        <v>209</v>
      </c>
      <c r="D49" s="128">
        <v>1333.7106499999995</v>
      </c>
      <c r="E49" s="128">
        <v>1350.9234599999995</v>
      </c>
      <c r="F49" s="128"/>
      <c r="G49" s="128"/>
      <c r="H49" s="128"/>
      <c r="I49" s="6"/>
      <c r="J49" s="9"/>
      <c r="K49" s="9"/>
    </row>
    <row r="50" spans="1:11" ht="15" customHeight="1" x14ac:dyDescent="0.25">
      <c r="A50" s="9"/>
      <c r="B50" s="6"/>
      <c r="C50" s="126" t="s">
        <v>91</v>
      </c>
      <c r="D50" s="127">
        <f>+SUM(D51:D52)</f>
        <v>0</v>
      </c>
      <c r="E50" s="127">
        <f>+SUM(E51:E52)</f>
        <v>0</v>
      </c>
      <c r="F50" s="128"/>
      <c r="G50" s="128"/>
      <c r="H50" s="128"/>
      <c r="I50" s="6"/>
      <c r="J50" s="9"/>
      <c r="K50" s="9"/>
    </row>
    <row r="51" spans="1:11" ht="15" customHeight="1" x14ac:dyDescent="0.25">
      <c r="A51" s="9"/>
      <c r="B51" s="6"/>
      <c r="C51" s="104" t="s">
        <v>188</v>
      </c>
      <c r="D51" s="128">
        <f>+'CR1'!G14</f>
        <v>0</v>
      </c>
      <c r="E51" s="128">
        <f>+'CR1'!E14</f>
        <v>0</v>
      </c>
      <c r="F51" s="128"/>
      <c r="G51" s="128"/>
      <c r="H51" s="128"/>
      <c r="I51" s="6"/>
      <c r="J51" s="9"/>
      <c r="K51" s="9"/>
    </row>
    <row r="52" spans="1:11" ht="15" customHeight="1" x14ac:dyDescent="0.25">
      <c r="A52" s="9"/>
      <c r="B52" s="6"/>
      <c r="C52" s="104" t="s">
        <v>187</v>
      </c>
      <c r="D52" s="128">
        <f>+'CR1'!G15</f>
        <v>0</v>
      </c>
      <c r="E52" s="128">
        <f>+'CR1'!E15</f>
        <v>0</v>
      </c>
      <c r="F52" s="128"/>
      <c r="G52" s="128"/>
      <c r="H52" s="128"/>
      <c r="I52" s="6"/>
      <c r="J52" s="9"/>
      <c r="K52" s="9"/>
    </row>
    <row r="53" spans="1:11" ht="15" customHeight="1" x14ac:dyDescent="0.25">
      <c r="A53" s="9"/>
      <c r="B53" s="6"/>
      <c r="C53" s="126" t="s">
        <v>181</v>
      </c>
      <c r="D53" s="127">
        <f>+'CR1'!G16</f>
        <v>27093531.349460199</v>
      </c>
      <c r="E53" s="127">
        <f>+'CR1'!E16</f>
        <v>27093768.437360201</v>
      </c>
      <c r="F53" s="128"/>
      <c r="G53" s="128"/>
      <c r="H53" s="128"/>
      <c r="I53" s="6"/>
      <c r="J53" s="9"/>
      <c r="K53" s="9"/>
    </row>
    <row r="54" spans="1:11" ht="16.5" x14ac:dyDescent="0.25">
      <c r="A54" s="9"/>
      <c r="B54" s="6"/>
      <c r="C54" s="119" t="s">
        <v>162</v>
      </c>
      <c r="D54" s="120">
        <f>D28+D50+D53</f>
        <v>63393150.590319939</v>
      </c>
      <c r="E54" s="120">
        <f>E28+E50+E53</f>
        <v>63647072.869350016</v>
      </c>
      <c r="F54" s="128"/>
      <c r="G54" s="128"/>
      <c r="H54" s="6"/>
      <c r="I54" s="6"/>
      <c r="J54" s="9"/>
      <c r="K54" s="9"/>
    </row>
    <row r="55" spans="1:11" s="144" customFormat="1" ht="19.5" customHeight="1" x14ac:dyDescent="0.25">
      <c r="A55" s="143"/>
      <c r="B55" s="15"/>
      <c r="C55" s="6"/>
      <c r="D55" s="6"/>
      <c r="E55" s="6"/>
      <c r="F55" s="6"/>
      <c r="G55" s="6"/>
      <c r="H55" s="6"/>
      <c r="I55" s="15"/>
      <c r="J55" s="143"/>
      <c r="K55" s="143"/>
    </row>
    <row r="56" spans="1:11" ht="20.100000000000001" customHeight="1" x14ac:dyDescent="0.25">
      <c r="A56" s="9"/>
      <c r="B56" s="118" t="s">
        <v>12</v>
      </c>
      <c r="C56" s="149" t="s">
        <v>166</v>
      </c>
      <c r="D56" s="124"/>
      <c r="E56" s="124"/>
      <c r="F56" s="124"/>
      <c r="G56" s="124"/>
      <c r="H56" s="124"/>
      <c r="I56" s="124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77" t="s">
        <v>217</v>
      </c>
      <c r="E58" s="177"/>
      <c r="F58" s="177"/>
      <c r="G58" s="177"/>
      <c r="H58" s="177"/>
      <c r="I58" s="177"/>
      <c r="J58" s="9"/>
      <c r="K58" s="9"/>
    </row>
    <row r="59" spans="1:11" ht="16.5" x14ac:dyDescent="0.25">
      <c r="A59" s="9"/>
      <c r="B59" s="6"/>
      <c r="C59" s="116"/>
      <c r="D59" s="121" t="s">
        <v>135</v>
      </c>
      <c r="E59" s="121" t="s">
        <v>136</v>
      </c>
      <c r="F59" s="121" t="s">
        <v>137</v>
      </c>
      <c r="G59" s="121" t="s">
        <v>138</v>
      </c>
      <c r="H59" s="121" t="s">
        <v>139</v>
      </c>
      <c r="I59" s="121" t="s">
        <v>140</v>
      </c>
      <c r="J59" s="9"/>
      <c r="K59" s="9"/>
    </row>
    <row r="60" spans="1:11" ht="14.25" x14ac:dyDescent="0.25">
      <c r="A60" s="9"/>
      <c r="B60" s="6"/>
      <c r="C60" s="104" t="s">
        <v>210</v>
      </c>
      <c r="D60" s="128">
        <v>2804.5673999999999</v>
      </c>
      <c r="E60" s="128">
        <v>939.55044000000009</v>
      </c>
      <c r="F60" s="128">
        <v>588.94088000000011</v>
      </c>
      <c r="G60" s="128">
        <v>4871.9590499999958</v>
      </c>
      <c r="H60" s="128">
        <v>2590.6397600000005</v>
      </c>
      <c r="I60" s="129">
        <f>SUM(D60:H60)</f>
        <v>11795.657529999995</v>
      </c>
      <c r="J60" s="9"/>
      <c r="K60" s="9"/>
    </row>
    <row r="61" spans="1:11" ht="14.25" x14ac:dyDescent="0.25">
      <c r="A61" s="9"/>
      <c r="B61" s="6"/>
      <c r="C61" s="134" t="s">
        <v>165</v>
      </c>
      <c r="D61" s="128">
        <v>3232.9294699999991</v>
      </c>
      <c r="E61" s="128">
        <v>929.49498000000006</v>
      </c>
      <c r="F61" s="128">
        <v>630.38549</v>
      </c>
      <c r="G61" s="128">
        <v>7242.3644500000128</v>
      </c>
      <c r="H61" s="128">
        <v>1005.5689799999998</v>
      </c>
      <c r="I61" s="136">
        <f>SUM(D61:H61)</f>
        <v>13040.743370000011</v>
      </c>
      <c r="J61" s="9"/>
      <c r="K61" s="9"/>
    </row>
    <row r="62" spans="1:11" ht="20.100000000000001" customHeight="1" x14ac:dyDescent="0.25">
      <c r="A62" s="9"/>
      <c r="B62" s="6"/>
      <c r="C62" s="160" t="s">
        <v>216</v>
      </c>
      <c r="D62" s="135"/>
      <c r="E62" s="135"/>
      <c r="F62" s="135"/>
      <c r="G62" s="135"/>
      <c r="H62" s="135"/>
      <c r="I62" s="135"/>
      <c r="J62" s="9"/>
      <c r="K62" s="9"/>
    </row>
    <row r="63" spans="1:11" ht="14.25" x14ac:dyDescent="0.25">
      <c r="A63" s="9"/>
      <c r="B63" s="6"/>
      <c r="C63" s="6"/>
      <c r="D63" s="124"/>
      <c r="E63" s="13" t="s">
        <v>34</v>
      </c>
      <c r="F63" s="145"/>
      <c r="G63" s="145"/>
      <c r="H63" s="145"/>
      <c r="I63" s="145"/>
      <c r="J63" s="9"/>
      <c r="K63" s="9"/>
    </row>
    <row r="64" spans="1:11" ht="14.25" x14ac:dyDescent="0.25">
      <c r="A64" s="9"/>
      <c r="B64" s="6"/>
      <c r="C64" s="177" t="s">
        <v>218</v>
      </c>
      <c r="D64" s="177"/>
      <c r="E64" s="177"/>
      <c r="F64" s="145"/>
      <c r="G64" s="145"/>
      <c r="H64" s="145"/>
      <c r="I64" s="145"/>
      <c r="J64" s="9"/>
      <c r="K64" s="9"/>
    </row>
    <row r="65" spans="1:11" ht="28.5" x14ac:dyDescent="0.25">
      <c r="A65" s="9"/>
      <c r="B65" s="6"/>
      <c r="C65" s="121"/>
      <c r="D65" s="123" t="s">
        <v>164</v>
      </c>
      <c r="E65" s="123" t="s">
        <v>167</v>
      </c>
      <c r="F65" s="115"/>
      <c r="G65" s="115"/>
      <c r="H65" s="115"/>
      <c r="I65" s="115"/>
      <c r="J65" s="9"/>
      <c r="K65" s="9"/>
    </row>
    <row r="66" spans="1:11" ht="14.25" x14ac:dyDescent="0.25">
      <c r="A66" s="9"/>
      <c r="B66" s="6"/>
      <c r="C66" s="104" t="s">
        <v>141</v>
      </c>
      <c r="D66" s="128">
        <v>9077.3587500000067</v>
      </c>
      <c r="E66" s="128">
        <v>8588.8422400000127</v>
      </c>
      <c r="F66" s="128"/>
      <c r="G66" s="128"/>
      <c r="H66" s="128"/>
      <c r="I66" s="6"/>
      <c r="J66" s="9"/>
      <c r="K66" s="9"/>
    </row>
    <row r="67" spans="1:11" ht="14.25" x14ac:dyDescent="0.25">
      <c r="A67" s="9"/>
      <c r="B67" s="6"/>
      <c r="C67" s="104" t="s">
        <v>185</v>
      </c>
      <c r="D67" s="128">
        <v>865.54821000000015</v>
      </c>
      <c r="E67" s="128">
        <v>1330.1401700000008</v>
      </c>
      <c r="F67" s="128"/>
      <c r="G67" s="128"/>
      <c r="H67" s="128"/>
      <c r="I67" s="6"/>
      <c r="J67" s="9"/>
      <c r="K67" s="9"/>
    </row>
    <row r="68" spans="1:11" ht="14.25" x14ac:dyDescent="0.25">
      <c r="A68" s="9"/>
      <c r="B68" s="6"/>
      <c r="C68" s="104" t="s">
        <v>146</v>
      </c>
      <c r="D68" s="128">
        <v>396.98513999999994</v>
      </c>
      <c r="E68" s="128">
        <v>630.49973</v>
      </c>
      <c r="F68" s="128"/>
      <c r="G68" s="128"/>
      <c r="H68" s="128"/>
      <c r="I68" s="6"/>
      <c r="J68" s="9"/>
      <c r="K68" s="9"/>
    </row>
    <row r="69" spans="1:11" ht="14.25" x14ac:dyDescent="0.25">
      <c r="A69" s="9"/>
      <c r="B69" s="6"/>
      <c r="C69" s="104" t="s">
        <v>148</v>
      </c>
      <c r="D69" s="128">
        <v>381.34171999999984</v>
      </c>
      <c r="E69" s="128">
        <v>898.00144999999975</v>
      </c>
      <c r="F69" s="128"/>
      <c r="G69" s="128"/>
      <c r="H69" s="128"/>
      <c r="I69" s="6"/>
      <c r="J69" s="9"/>
      <c r="K69" s="9"/>
    </row>
    <row r="70" spans="1:11" ht="14.25" x14ac:dyDescent="0.25">
      <c r="A70" s="9"/>
      <c r="B70" s="6"/>
      <c r="C70" s="104" t="s">
        <v>153</v>
      </c>
      <c r="D70" s="128">
        <v>314.96640000000002</v>
      </c>
      <c r="E70" s="128">
        <v>306.46701000000002</v>
      </c>
      <c r="F70" s="128"/>
      <c r="G70" s="128"/>
      <c r="H70" s="128"/>
      <c r="I70" s="6"/>
      <c r="J70" s="9"/>
      <c r="K70" s="9"/>
    </row>
    <row r="71" spans="1:11" ht="14.25" x14ac:dyDescent="0.25">
      <c r="A71" s="9"/>
      <c r="B71" s="6"/>
      <c r="C71" s="104" t="s">
        <v>151</v>
      </c>
      <c r="D71" s="128">
        <v>193.33978999999999</v>
      </c>
      <c r="E71" s="128">
        <v>175.57905</v>
      </c>
      <c r="F71" s="128"/>
      <c r="G71" s="128"/>
      <c r="H71" s="128"/>
      <c r="I71" s="6"/>
      <c r="J71" s="9"/>
      <c r="K71" s="9"/>
    </row>
    <row r="72" spans="1:11" ht="14.25" x14ac:dyDescent="0.25">
      <c r="A72" s="9"/>
      <c r="B72" s="6"/>
      <c r="C72" s="104" t="s">
        <v>150</v>
      </c>
      <c r="D72" s="128">
        <v>151.99130999999997</v>
      </c>
      <c r="E72" s="128">
        <v>216.33403000000001</v>
      </c>
      <c r="F72" s="128"/>
      <c r="G72" s="128"/>
      <c r="H72" s="128"/>
      <c r="I72" s="6"/>
      <c r="J72" s="9"/>
      <c r="K72" s="9"/>
    </row>
    <row r="73" spans="1:11" ht="14.25" x14ac:dyDescent="0.25">
      <c r="A73" s="9"/>
      <c r="B73" s="6"/>
      <c r="C73" s="104" t="s">
        <v>145</v>
      </c>
      <c r="D73" s="128">
        <v>126.63141999999996</v>
      </c>
      <c r="E73" s="128">
        <v>415.20036000000005</v>
      </c>
      <c r="F73" s="128"/>
      <c r="G73" s="128"/>
      <c r="H73" s="128"/>
      <c r="I73" s="6"/>
      <c r="J73" s="9"/>
      <c r="K73" s="9"/>
    </row>
    <row r="74" spans="1:11" ht="14.25" x14ac:dyDescent="0.25">
      <c r="A74" s="9"/>
      <c r="B74" s="6"/>
      <c r="C74" s="104" t="s">
        <v>154</v>
      </c>
      <c r="D74" s="128">
        <v>89.098179999999985</v>
      </c>
      <c r="E74" s="128">
        <v>76.862430000000003</v>
      </c>
      <c r="F74" s="128"/>
      <c r="G74" s="128"/>
      <c r="H74" s="128"/>
      <c r="I74" s="6"/>
      <c r="J74" s="9"/>
      <c r="K74" s="9"/>
    </row>
    <row r="75" spans="1:11" ht="14.25" x14ac:dyDescent="0.25">
      <c r="A75" s="9"/>
      <c r="B75" s="6"/>
      <c r="C75" s="104" t="s">
        <v>147</v>
      </c>
      <c r="D75" s="128">
        <v>53.658969999999997</v>
      </c>
      <c r="E75" s="128">
        <v>136.53332000000003</v>
      </c>
      <c r="F75" s="128"/>
      <c r="G75" s="128"/>
      <c r="H75" s="128"/>
      <c r="I75" s="6"/>
      <c r="J75" s="9"/>
      <c r="K75" s="9"/>
    </row>
    <row r="76" spans="1:11" ht="14.25" x14ac:dyDescent="0.25">
      <c r="A76" s="9"/>
      <c r="B76" s="6"/>
      <c r="C76" s="104" t="s">
        <v>149</v>
      </c>
      <c r="D76" s="128">
        <v>52.626409999999993</v>
      </c>
      <c r="E76" s="128">
        <v>17.314730000000001</v>
      </c>
      <c r="F76" s="128"/>
      <c r="G76" s="128"/>
      <c r="H76" s="128"/>
      <c r="I76" s="6"/>
      <c r="J76" s="9"/>
      <c r="K76" s="9"/>
    </row>
    <row r="77" spans="1:11" ht="14.25" x14ac:dyDescent="0.25">
      <c r="A77" s="9"/>
      <c r="B77" s="6"/>
      <c r="C77" s="104" t="s">
        <v>156</v>
      </c>
      <c r="D77" s="128">
        <v>38.106200000000001</v>
      </c>
      <c r="E77" s="128">
        <v>161.82835</v>
      </c>
      <c r="F77" s="128"/>
      <c r="G77" s="128"/>
      <c r="H77" s="128"/>
      <c r="I77" s="6"/>
      <c r="J77" s="9"/>
      <c r="K77" s="9"/>
    </row>
    <row r="78" spans="1:11" ht="14.25" x14ac:dyDescent="0.25">
      <c r="A78" s="9"/>
      <c r="B78" s="6"/>
      <c r="C78" s="104" t="s">
        <v>152</v>
      </c>
      <c r="D78" s="128">
        <v>22.797710000000002</v>
      </c>
      <c r="E78" s="128">
        <v>49.449129999999997</v>
      </c>
      <c r="F78" s="128"/>
      <c r="G78" s="128"/>
      <c r="H78" s="128"/>
      <c r="I78" s="6"/>
      <c r="J78" s="9"/>
      <c r="K78" s="9"/>
    </row>
    <row r="79" spans="1:11" ht="14.25" x14ac:dyDescent="0.25">
      <c r="A79" s="9"/>
      <c r="B79" s="6"/>
      <c r="C79" s="104" t="s">
        <v>160</v>
      </c>
      <c r="D79" s="128">
        <v>13.308389999999999</v>
      </c>
      <c r="E79" s="128">
        <v>7.3011099999999995</v>
      </c>
      <c r="F79" s="128"/>
      <c r="G79" s="128"/>
      <c r="H79" s="128"/>
      <c r="I79" s="6"/>
      <c r="J79" s="9"/>
      <c r="K79" s="9"/>
    </row>
    <row r="80" spans="1:11" ht="14.25" x14ac:dyDescent="0.25">
      <c r="A80" s="9"/>
      <c r="B80" s="6"/>
      <c r="C80" s="104" t="s">
        <v>155</v>
      </c>
      <c r="D80" s="128">
        <v>6.5824200000000008</v>
      </c>
      <c r="E80" s="128">
        <v>2.9857800000000001</v>
      </c>
      <c r="F80" s="128"/>
      <c r="G80" s="128"/>
      <c r="H80" s="128"/>
      <c r="I80" s="6"/>
      <c r="J80" s="9"/>
      <c r="K80" s="9"/>
    </row>
    <row r="81" spans="1:11" ht="14.25" x14ac:dyDescent="0.25">
      <c r="A81" s="9"/>
      <c r="B81" s="6"/>
      <c r="C81" s="104" t="s">
        <v>184</v>
      </c>
      <c r="D81" s="128">
        <v>5.3291000000000004</v>
      </c>
      <c r="E81" s="128">
        <v>5.3291000000000004</v>
      </c>
      <c r="F81" s="128"/>
      <c r="G81" s="128"/>
      <c r="H81" s="128"/>
      <c r="I81" s="6"/>
      <c r="J81" s="9"/>
      <c r="K81" s="9"/>
    </row>
    <row r="82" spans="1:11" ht="14.25" x14ac:dyDescent="0.25">
      <c r="A82" s="9"/>
      <c r="B82" s="6"/>
      <c r="C82" s="104" t="s">
        <v>157</v>
      </c>
      <c r="D82" s="128">
        <v>3.2256</v>
      </c>
      <c r="E82" s="128">
        <v>3.2256100000000001</v>
      </c>
      <c r="F82" s="128"/>
      <c r="G82" s="128"/>
      <c r="H82" s="128"/>
      <c r="I82" s="6"/>
      <c r="J82" s="9"/>
      <c r="K82" s="9"/>
    </row>
    <row r="83" spans="1:11" ht="14.25" x14ac:dyDescent="0.25">
      <c r="A83" s="9"/>
      <c r="B83" s="6"/>
      <c r="C83" s="104" t="s">
        <v>159</v>
      </c>
      <c r="D83" s="128">
        <v>2.7618100000000001</v>
      </c>
      <c r="E83" s="128">
        <v>15.610650000000001</v>
      </c>
      <c r="F83" s="128"/>
      <c r="G83" s="128"/>
      <c r="H83" s="128"/>
      <c r="I83" s="6"/>
      <c r="J83" s="9"/>
      <c r="K83" s="9"/>
    </row>
    <row r="84" spans="1:11" ht="14.25" x14ac:dyDescent="0.25">
      <c r="A84" s="9"/>
      <c r="B84" s="6"/>
      <c r="C84" s="104" t="s">
        <v>158</v>
      </c>
      <c r="D84" s="128">
        <v>0</v>
      </c>
      <c r="E84" s="128">
        <v>3.2391199999999998</v>
      </c>
      <c r="F84" s="128"/>
      <c r="G84" s="128"/>
      <c r="H84" s="128"/>
      <c r="I84" s="6"/>
      <c r="J84" s="9"/>
      <c r="K84" s="9"/>
    </row>
    <row r="85" spans="1:11" ht="14.25" x14ac:dyDescent="0.25">
      <c r="A85" s="9"/>
      <c r="B85" s="6"/>
      <c r="C85" s="104" t="s">
        <v>161</v>
      </c>
      <c r="D85" s="128">
        <v>0</v>
      </c>
      <c r="E85" s="128">
        <v>0</v>
      </c>
      <c r="F85" s="128"/>
      <c r="G85" s="128"/>
      <c r="H85" s="128"/>
      <c r="I85" s="6"/>
      <c r="J85" s="9"/>
      <c r="K85" s="9"/>
    </row>
    <row r="86" spans="1:11" ht="16.5" x14ac:dyDescent="0.25">
      <c r="A86" s="9"/>
      <c r="B86" s="6"/>
      <c r="C86" s="119" t="s">
        <v>166</v>
      </c>
      <c r="D86" s="120">
        <f>SUM(D66:D85)</f>
        <v>11795.657530000011</v>
      </c>
      <c r="E86" s="120">
        <f>SUM(E66:E85)</f>
        <v>13040.743370000017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72"/>
      <c r="E87" s="172"/>
      <c r="F87" s="172"/>
      <c r="G87" s="172"/>
      <c r="H87" s="172"/>
      <c r="I87" s="172"/>
      <c r="J87" s="9"/>
      <c r="K87" s="9"/>
    </row>
    <row r="88" spans="1:11" ht="20.100000000000001" customHeight="1" x14ac:dyDescent="0.25">
      <c r="A88" s="9"/>
      <c r="B88" s="118" t="s">
        <v>13</v>
      </c>
      <c r="C88" s="149" t="s">
        <v>168</v>
      </c>
      <c r="D88" s="107"/>
      <c r="E88" s="107"/>
      <c r="F88" s="107"/>
      <c r="G88" s="107"/>
      <c r="H88" s="107"/>
      <c r="I88" s="13"/>
      <c r="J88" s="9"/>
      <c r="K88" s="9"/>
    </row>
    <row r="89" spans="1:11" ht="20.100000000000001" customHeight="1" x14ac:dyDescent="0.25">
      <c r="A89" s="9"/>
      <c r="B89" s="118"/>
      <c r="C89" s="149"/>
      <c r="D89" s="138"/>
      <c r="E89" s="138"/>
      <c r="F89" s="138"/>
      <c r="G89" s="138"/>
      <c r="H89" s="138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77" t="s">
        <v>219</v>
      </c>
      <c r="E90" s="177"/>
      <c r="F90" s="177"/>
      <c r="G90" s="177"/>
      <c r="H90" s="177"/>
      <c r="I90" s="177"/>
      <c r="J90" s="9"/>
      <c r="K90" s="9"/>
    </row>
    <row r="91" spans="1:11" ht="28.5" x14ac:dyDescent="0.25">
      <c r="A91" s="9"/>
      <c r="B91" s="6"/>
      <c r="C91" s="122"/>
      <c r="D91" s="123" t="s">
        <v>173</v>
      </c>
      <c r="E91" s="123" t="s">
        <v>170</v>
      </c>
      <c r="F91" s="123" t="s">
        <v>171</v>
      </c>
      <c r="G91" s="123" t="s">
        <v>172</v>
      </c>
      <c r="H91" s="123" t="s">
        <v>174</v>
      </c>
      <c r="I91" s="123" t="s">
        <v>9</v>
      </c>
      <c r="J91" s="9"/>
      <c r="K91" s="9"/>
    </row>
    <row r="92" spans="1:11" ht="15" customHeight="1" x14ac:dyDescent="0.25">
      <c r="A92" s="9"/>
      <c r="B92" s="6"/>
      <c r="C92" s="104" t="s">
        <v>90</v>
      </c>
      <c r="D92" s="128">
        <v>125450.40259000097</v>
      </c>
      <c r="E92" s="128">
        <v>53588.657979999996</v>
      </c>
      <c r="F92" s="128">
        <v>8360.5567300000021</v>
      </c>
      <c r="G92" s="128">
        <v>3435.1007999999979</v>
      </c>
      <c r="H92" s="128">
        <v>0</v>
      </c>
      <c r="I92" s="128">
        <f>SUM(D92:H92)</f>
        <v>190834.71810000096</v>
      </c>
      <c r="J92" s="9"/>
      <c r="K92" s="9"/>
    </row>
    <row r="93" spans="1:11" ht="15" customHeight="1" x14ac:dyDescent="0.25">
      <c r="A93" s="9"/>
      <c r="B93" s="6"/>
      <c r="C93" s="104" t="s">
        <v>91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28">
        <f>SUM(D93:H93)</f>
        <v>0</v>
      </c>
      <c r="J93" s="9"/>
      <c r="K93" s="9"/>
    </row>
    <row r="94" spans="1:11" ht="15" customHeight="1" x14ac:dyDescent="0.25">
      <c r="A94" s="9"/>
      <c r="B94" s="6"/>
      <c r="C94" s="104" t="s">
        <v>94</v>
      </c>
      <c r="D94" s="130">
        <v>0</v>
      </c>
      <c r="E94" s="130">
        <v>0</v>
      </c>
      <c r="F94" s="130">
        <v>0</v>
      </c>
      <c r="G94" s="130">
        <v>0</v>
      </c>
      <c r="H94" s="128">
        <v>0</v>
      </c>
      <c r="I94" s="128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19" t="s">
        <v>162</v>
      </c>
      <c r="D95" s="120">
        <f t="shared" ref="D95:I95" si="1">SUM(D92:D94)</f>
        <v>125450.40259000097</v>
      </c>
      <c r="E95" s="120">
        <f t="shared" si="1"/>
        <v>53588.657979999996</v>
      </c>
      <c r="F95" s="120">
        <f t="shared" si="1"/>
        <v>8360.5567300000021</v>
      </c>
      <c r="G95" s="120">
        <f t="shared" si="1"/>
        <v>3435.1007999999979</v>
      </c>
      <c r="H95" s="120">
        <f t="shared" si="1"/>
        <v>0</v>
      </c>
      <c r="I95" s="120">
        <f t="shared" si="1"/>
        <v>190834.71810000096</v>
      </c>
      <c r="J95" s="9"/>
      <c r="K95" s="9"/>
    </row>
    <row r="96" spans="1:11" ht="20.100000000000001" customHeight="1" x14ac:dyDescent="0.25">
      <c r="A96" s="9"/>
      <c r="B96" s="6"/>
      <c r="C96" s="6"/>
      <c r="D96" s="107"/>
      <c r="E96" s="107"/>
      <c r="F96" s="107"/>
      <c r="G96" s="107"/>
      <c r="H96" s="107"/>
      <c r="I96" s="107"/>
      <c r="J96" s="9"/>
      <c r="K96" s="9"/>
    </row>
    <row r="97" spans="1:11" ht="20.100000000000001" customHeight="1" x14ac:dyDescent="0.25">
      <c r="A97" s="9"/>
      <c r="B97" s="118" t="s">
        <v>14</v>
      </c>
      <c r="C97" s="149" t="s">
        <v>175</v>
      </c>
      <c r="D97" s="107"/>
      <c r="E97" s="107"/>
      <c r="F97" s="107"/>
      <c r="G97" s="107"/>
      <c r="H97" s="107"/>
      <c r="I97" s="107"/>
      <c r="J97" s="9"/>
      <c r="K97" s="9"/>
    </row>
    <row r="98" spans="1:11" ht="20.100000000000001" customHeight="1" x14ac:dyDescent="0.25">
      <c r="A98" s="9"/>
      <c r="B98" s="118"/>
      <c r="C98" s="117"/>
      <c r="D98" s="13" t="s">
        <v>34</v>
      </c>
      <c r="E98" s="137"/>
      <c r="F98" s="137"/>
      <c r="G98" s="137"/>
      <c r="H98" s="137"/>
      <c r="I98" s="137"/>
      <c r="J98" s="9"/>
      <c r="K98" s="9"/>
    </row>
    <row r="99" spans="1:11" ht="20.100000000000001" customHeight="1" x14ac:dyDescent="0.25">
      <c r="A99" s="9"/>
      <c r="B99" s="6"/>
      <c r="C99" s="177" t="s">
        <v>175</v>
      </c>
      <c r="D99" s="177"/>
      <c r="E99" s="107"/>
      <c r="F99" s="107"/>
      <c r="G99" s="107"/>
      <c r="H99" s="107"/>
      <c r="I99" s="107"/>
      <c r="J99" s="9"/>
      <c r="K99" s="9"/>
    </row>
    <row r="100" spans="1:11" ht="20.100000000000001" customHeight="1" x14ac:dyDescent="0.25">
      <c r="A100" s="9"/>
      <c r="B100" s="6"/>
      <c r="C100" s="122"/>
      <c r="D100" s="123" t="s">
        <v>9</v>
      </c>
      <c r="E100" s="107"/>
      <c r="F100" s="107"/>
      <c r="G100" s="107"/>
      <c r="H100" s="107"/>
      <c r="I100" s="107"/>
      <c r="J100" s="9"/>
      <c r="K100" s="9"/>
    </row>
    <row r="101" spans="1:11" ht="20.100000000000001" customHeight="1" x14ac:dyDescent="0.25">
      <c r="A101" s="9"/>
      <c r="B101" s="6"/>
      <c r="C101" s="104" t="s">
        <v>178</v>
      </c>
      <c r="D101" s="128">
        <v>731.80431999999996</v>
      </c>
      <c r="E101" s="107"/>
      <c r="F101" s="107"/>
      <c r="G101" s="107"/>
      <c r="H101" s="107"/>
      <c r="I101" s="107"/>
      <c r="J101" s="9"/>
      <c r="K101" s="9"/>
    </row>
    <row r="102" spans="1:11" ht="20.100000000000001" customHeight="1" x14ac:dyDescent="0.25">
      <c r="A102" s="9"/>
      <c r="B102" s="6"/>
      <c r="C102" s="104" t="s">
        <v>179</v>
      </c>
      <c r="D102" s="130">
        <v>327310.35328999942</v>
      </c>
      <c r="E102" s="107"/>
      <c r="F102" s="107"/>
      <c r="G102" s="107"/>
      <c r="H102" s="107"/>
      <c r="I102" s="107"/>
      <c r="J102" s="9"/>
      <c r="K102" s="9"/>
    </row>
    <row r="103" spans="1:11" ht="20.100000000000001" customHeight="1" x14ac:dyDescent="0.25">
      <c r="A103" s="9"/>
      <c r="B103" s="6"/>
      <c r="C103" s="119" t="s">
        <v>180</v>
      </c>
      <c r="D103" s="120">
        <f>SUM(D101:D102)</f>
        <v>328042.15760999941</v>
      </c>
      <c r="E103" s="107"/>
      <c r="F103" s="107"/>
      <c r="G103" s="107"/>
      <c r="H103" s="107"/>
      <c r="I103" s="107"/>
      <c r="J103" s="9"/>
      <c r="K103" s="9"/>
    </row>
    <row r="104" spans="1:11" ht="20.100000000000001" customHeight="1" x14ac:dyDescent="0.25">
      <c r="A104" s="9"/>
      <c r="B104" s="6"/>
      <c r="C104" s="6"/>
      <c r="D104" s="107"/>
      <c r="E104" s="107"/>
      <c r="F104" s="107"/>
      <c r="G104" s="107"/>
      <c r="H104" s="107"/>
      <c r="I104" s="107"/>
      <c r="J104" s="9"/>
      <c r="K104" s="9"/>
    </row>
    <row r="105" spans="1:11" ht="20.100000000000001" customHeight="1" x14ac:dyDescent="0.25">
      <c r="A105" s="9"/>
      <c r="B105" s="118" t="s">
        <v>15</v>
      </c>
      <c r="C105" s="149" t="s">
        <v>223</v>
      </c>
      <c r="D105" s="107"/>
      <c r="E105" s="13"/>
      <c r="F105" s="107"/>
      <c r="G105" s="107"/>
      <c r="H105" s="107"/>
      <c r="I105" s="107"/>
      <c r="J105" s="9"/>
      <c r="K105" s="9"/>
    </row>
    <row r="106" spans="1:11" ht="20.100000000000001" customHeight="1" x14ac:dyDescent="0.25">
      <c r="A106" s="9"/>
      <c r="B106" s="118"/>
      <c r="C106" s="138"/>
      <c r="D106" s="138"/>
      <c r="E106" s="13" t="s">
        <v>34</v>
      </c>
      <c r="F106" s="138"/>
      <c r="G106" s="138"/>
      <c r="H106" s="138"/>
      <c r="I106" s="138"/>
      <c r="J106" s="9"/>
      <c r="K106" s="9"/>
    </row>
    <row r="107" spans="1:11" ht="20.100000000000001" customHeight="1" x14ac:dyDescent="0.25">
      <c r="A107" s="9"/>
      <c r="B107" s="6"/>
      <c r="C107" s="177" t="s">
        <v>177</v>
      </c>
      <c r="D107" s="177"/>
      <c r="E107" s="177"/>
      <c r="F107" s="107"/>
      <c r="G107" s="107"/>
      <c r="H107" s="107"/>
      <c r="I107" s="107"/>
      <c r="J107" s="9"/>
      <c r="K107" s="9"/>
    </row>
    <row r="108" spans="1:11" ht="19.5" customHeight="1" x14ac:dyDescent="0.25">
      <c r="A108" s="9"/>
      <c r="B108" s="6"/>
      <c r="C108" s="122"/>
      <c r="D108" s="123" t="s">
        <v>186</v>
      </c>
      <c r="E108" s="123" t="s">
        <v>176</v>
      </c>
      <c r="F108" s="107"/>
      <c r="G108" s="107"/>
      <c r="H108" s="107"/>
      <c r="I108" s="107"/>
      <c r="J108" s="9"/>
      <c r="K108" s="9"/>
    </row>
    <row r="109" spans="1:11" ht="20.100000000000001" customHeight="1" x14ac:dyDescent="0.25">
      <c r="A109" s="9"/>
      <c r="B109" s="6"/>
      <c r="C109" s="104" t="s">
        <v>182</v>
      </c>
      <c r="D109" s="161">
        <v>28397864.520160001</v>
      </c>
      <c r="E109" s="146">
        <f>+D109/$J$15</f>
        <v>0.44796423991737566</v>
      </c>
      <c r="F109" s="107"/>
      <c r="G109" s="107"/>
      <c r="H109" s="107"/>
      <c r="I109" s="107"/>
      <c r="J109" s="9"/>
      <c r="K109" s="9"/>
    </row>
    <row r="110" spans="1:11" ht="20.100000000000001" customHeight="1" x14ac:dyDescent="0.25">
      <c r="A110" s="9"/>
      <c r="B110" s="6"/>
      <c r="C110" s="134" t="s">
        <v>183</v>
      </c>
      <c r="D110" s="162">
        <v>40770002.150169998</v>
      </c>
      <c r="E110" s="147">
        <f>+D110/$J$15</f>
        <v>0.64312945121860077</v>
      </c>
      <c r="F110" s="107"/>
      <c r="G110" s="107"/>
      <c r="H110" s="107"/>
      <c r="I110" s="107"/>
      <c r="J110" s="9"/>
      <c r="K110" s="9"/>
    </row>
    <row r="111" spans="1:11" ht="14.25" x14ac:dyDescent="0.25">
      <c r="A111" s="5"/>
      <c r="B111" s="172"/>
      <c r="C111" s="172"/>
      <c r="D111" s="172"/>
      <c r="E111" s="172"/>
      <c r="F111" s="172"/>
      <c r="G111" s="172"/>
      <c r="H111" s="172"/>
      <c r="I111" s="172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topLeftCell="A4" zoomScaleNormal="100" workbookViewId="0">
      <selection activeCell="D11" sqref="D11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60" style="24" customWidth="1"/>
    <col min="4" max="5" width="18.28515625" style="24" customWidth="1"/>
    <col min="6" max="6" width="1.140625" style="24" customWidth="1"/>
    <col min="7" max="256" width="9.140625" style="24" hidden="1"/>
    <col min="257" max="257" width="2.85546875" style="24" hidden="1"/>
    <col min="258" max="258" width="3.140625" style="24" hidden="1"/>
    <col min="259" max="259" width="69.28515625" style="24" hidden="1"/>
    <col min="260" max="261" width="18.28515625" style="24" hidden="1"/>
    <col min="262" max="262" width="3" style="24" hidden="1"/>
    <col min="263" max="512" width="9.140625" style="24" hidden="1"/>
    <col min="513" max="513" width="2.85546875" style="24" hidden="1"/>
    <col min="514" max="514" width="3.140625" style="24" hidden="1"/>
    <col min="515" max="515" width="69.28515625" style="24" hidden="1"/>
    <col min="516" max="517" width="18.28515625" style="24" hidden="1"/>
    <col min="518" max="518" width="3" style="24" hidden="1"/>
    <col min="519" max="768" width="9.140625" style="24" hidden="1"/>
    <col min="769" max="769" width="2.85546875" style="24" hidden="1"/>
    <col min="770" max="770" width="3.140625" style="24" hidden="1"/>
    <col min="771" max="771" width="69.28515625" style="24" hidden="1"/>
    <col min="772" max="773" width="18.28515625" style="24" hidden="1"/>
    <col min="774" max="774" width="3" style="24" hidden="1"/>
    <col min="775" max="1024" width="9.140625" style="24" hidden="1"/>
    <col min="1025" max="1025" width="2.85546875" style="24" hidden="1"/>
    <col min="1026" max="1026" width="3.140625" style="24" hidden="1"/>
    <col min="1027" max="1027" width="69.28515625" style="24" hidden="1"/>
    <col min="1028" max="1029" width="18.28515625" style="24" hidden="1"/>
    <col min="1030" max="1030" width="3" style="24" hidden="1"/>
    <col min="1031" max="1280" width="9.140625" style="24" hidden="1"/>
    <col min="1281" max="1281" width="2.85546875" style="24" hidden="1"/>
    <col min="1282" max="1282" width="3.140625" style="24" hidden="1"/>
    <col min="1283" max="1283" width="69.28515625" style="24" hidden="1"/>
    <col min="1284" max="1285" width="18.28515625" style="24" hidden="1"/>
    <col min="1286" max="1286" width="3" style="24" hidden="1"/>
    <col min="1287" max="1536" width="9.140625" style="24" hidden="1"/>
    <col min="1537" max="1537" width="2.85546875" style="24" hidden="1"/>
    <col min="1538" max="1538" width="3.140625" style="24" hidden="1"/>
    <col min="1539" max="1539" width="69.28515625" style="24" hidden="1"/>
    <col min="1540" max="1541" width="18.28515625" style="24" hidden="1"/>
    <col min="1542" max="1542" width="3" style="24" hidden="1"/>
    <col min="1543" max="1792" width="9.140625" style="24" hidden="1"/>
    <col min="1793" max="1793" width="2.85546875" style="24" hidden="1"/>
    <col min="1794" max="1794" width="3.140625" style="24" hidden="1"/>
    <col min="1795" max="1795" width="69.28515625" style="24" hidden="1"/>
    <col min="1796" max="1797" width="18.28515625" style="24" hidden="1"/>
    <col min="1798" max="1798" width="3" style="24" hidden="1"/>
    <col min="1799" max="2048" width="9.140625" style="24" hidden="1"/>
    <col min="2049" max="2049" width="2.85546875" style="24" hidden="1"/>
    <col min="2050" max="2050" width="3.140625" style="24" hidden="1"/>
    <col min="2051" max="2051" width="69.28515625" style="24" hidden="1"/>
    <col min="2052" max="2053" width="18.28515625" style="24" hidden="1"/>
    <col min="2054" max="2054" width="3" style="24" hidden="1"/>
    <col min="2055" max="2304" width="9.140625" style="24" hidden="1"/>
    <col min="2305" max="2305" width="2.85546875" style="24" hidden="1"/>
    <col min="2306" max="2306" width="3.140625" style="24" hidden="1"/>
    <col min="2307" max="2307" width="69.28515625" style="24" hidden="1"/>
    <col min="2308" max="2309" width="18.28515625" style="24" hidden="1"/>
    <col min="2310" max="2310" width="3" style="24" hidden="1"/>
    <col min="2311" max="2560" width="9.140625" style="24" hidden="1"/>
    <col min="2561" max="2561" width="2.85546875" style="24" hidden="1"/>
    <col min="2562" max="2562" width="3.140625" style="24" hidden="1"/>
    <col min="2563" max="2563" width="69.28515625" style="24" hidden="1"/>
    <col min="2564" max="2565" width="18.28515625" style="24" hidden="1"/>
    <col min="2566" max="2566" width="3" style="24" hidden="1"/>
    <col min="2567" max="2816" width="9.140625" style="24" hidden="1"/>
    <col min="2817" max="2817" width="2.85546875" style="24" hidden="1"/>
    <col min="2818" max="2818" width="3.140625" style="24" hidden="1"/>
    <col min="2819" max="2819" width="69.28515625" style="24" hidden="1"/>
    <col min="2820" max="2821" width="18.28515625" style="24" hidden="1"/>
    <col min="2822" max="2822" width="3" style="24" hidden="1"/>
    <col min="2823" max="3072" width="9.140625" style="24" hidden="1"/>
    <col min="3073" max="3073" width="2.85546875" style="24" hidden="1"/>
    <col min="3074" max="3074" width="3.140625" style="24" hidden="1"/>
    <col min="3075" max="3075" width="69.28515625" style="24" hidden="1"/>
    <col min="3076" max="3077" width="18.28515625" style="24" hidden="1"/>
    <col min="3078" max="3078" width="3" style="24" hidden="1"/>
    <col min="3079" max="3328" width="9.140625" style="24" hidden="1"/>
    <col min="3329" max="3329" width="2.85546875" style="24" hidden="1"/>
    <col min="3330" max="3330" width="3.140625" style="24" hidden="1"/>
    <col min="3331" max="3331" width="69.28515625" style="24" hidden="1"/>
    <col min="3332" max="3333" width="18.28515625" style="24" hidden="1"/>
    <col min="3334" max="3334" width="3" style="24" hidden="1"/>
    <col min="3335" max="3584" width="9.140625" style="24" hidden="1"/>
    <col min="3585" max="3585" width="2.85546875" style="24" hidden="1"/>
    <col min="3586" max="3586" width="3.140625" style="24" hidden="1"/>
    <col min="3587" max="3587" width="69.28515625" style="24" hidden="1"/>
    <col min="3588" max="3589" width="18.28515625" style="24" hidden="1"/>
    <col min="3590" max="3590" width="3" style="24" hidden="1"/>
    <col min="3591" max="3840" width="9.140625" style="24" hidden="1"/>
    <col min="3841" max="3841" width="2.85546875" style="24" hidden="1"/>
    <col min="3842" max="3842" width="3.140625" style="24" hidden="1"/>
    <col min="3843" max="3843" width="69.28515625" style="24" hidden="1"/>
    <col min="3844" max="3845" width="18.28515625" style="24" hidden="1"/>
    <col min="3846" max="3846" width="3" style="24" hidden="1"/>
    <col min="3847" max="4096" width="9.140625" style="24" hidden="1"/>
    <col min="4097" max="4097" width="2.85546875" style="24" hidden="1"/>
    <col min="4098" max="4098" width="3.140625" style="24" hidden="1"/>
    <col min="4099" max="4099" width="69.28515625" style="24" hidden="1"/>
    <col min="4100" max="4101" width="18.28515625" style="24" hidden="1"/>
    <col min="4102" max="4102" width="3" style="24" hidden="1"/>
    <col min="4103" max="4352" width="9.140625" style="24" hidden="1"/>
    <col min="4353" max="4353" width="2.85546875" style="24" hidden="1"/>
    <col min="4354" max="4354" width="3.140625" style="24" hidden="1"/>
    <col min="4355" max="4355" width="69.28515625" style="24" hidden="1"/>
    <col min="4356" max="4357" width="18.28515625" style="24" hidden="1"/>
    <col min="4358" max="4358" width="3" style="24" hidden="1"/>
    <col min="4359" max="4608" width="9.140625" style="24" hidden="1"/>
    <col min="4609" max="4609" width="2.85546875" style="24" hidden="1"/>
    <col min="4610" max="4610" width="3.140625" style="24" hidden="1"/>
    <col min="4611" max="4611" width="69.28515625" style="24" hidden="1"/>
    <col min="4612" max="4613" width="18.28515625" style="24" hidden="1"/>
    <col min="4614" max="4614" width="3" style="24" hidden="1"/>
    <col min="4615" max="4864" width="9.140625" style="24" hidden="1"/>
    <col min="4865" max="4865" width="2.85546875" style="24" hidden="1"/>
    <col min="4866" max="4866" width="3.140625" style="24" hidden="1"/>
    <col min="4867" max="4867" width="69.28515625" style="24" hidden="1"/>
    <col min="4868" max="4869" width="18.28515625" style="24" hidden="1"/>
    <col min="4870" max="4870" width="3" style="24" hidden="1"/>
    <col min="4871" max="5120" width="9.140625" style="24" hidden="1"/>
    <col min="5121" max="5121" width="2.85546875" style="24" hidden="1"/>
    <col min="5122" max="5122" width="3.140625" style="24" hidden="1"/>
    <col min="5123" max="5123" width="69.28515625" style="24" hidden="1"/>
    <col min="5124" max="5125" width="18.28515625" style="24" hidden="1"/>
    <col min="5126" max="5126" width="3" style="24" hidden="1"/>
    <col min="5127" max="5376" width="9.140625" style="24" hidden="1"/>
    <col min="5377" max="5377" width="2.85546875" style="24" hidden="1"/>
    <col min="5378" max="5378" width="3.140625" style="24" hidden="1"/>
    <col min="5379" max="5379" width="69.28515625" style="24" hidden="1"/>
    <col min="5380" max="5381" width="18.28515625" style="24" hidden="1"/>
    <col min="5382" max="5382" width="3" style="24" hidden="1"/>
    <col min="5383" max="5632" width="9.140625" style="24" hidden="1"/>
    <col min="5633" max="5633" width="2.85546875" style="24" hidden="1"/>
    <col min="5634" max="5634" width="3.140625" style="24" hidden="1"/>
    <col min="5635" max="5635" width="69.28515625" style="24" hidden="1"/>
    <col min="5636" max="5637" width="18.28515625" style="24" hidden="1"/>
    <col min="5638" max="5638" width="3" style="24" hidden="1"/>
    <col min="5639" max="5888" width="9.140625" style="24" hidden="1"/>
    <col min="5889" max="5889" width="2.85546875" style="24" hidden="1"/>
    <col min="5890" max="5890" width="3.140625" style="24" hidden="1"/>
    <col min="5891" max="5891" width="69.28515625" style="24" hidden="1"/>
    <col min="5892" max="5893" width="18.28515625" style="24" hidden="1"/>
    <col min="5894" max="5894" width="3" style="24" hidden="1"/>
    <col min="5895" max="6144" width="9.140625" style="24" hidden="1"/>
    <col min="6145" max="6145" width="2.85546875" style="24" hidden="1"/>
    <col min="6146" max="6146" width="3.140625" style="24" hidden="1"/>
    <col min="6147" max="6147" width="69.28515625" style="24" hidden="1"/>
    <col min="6148" max="6149" width="18.28515625" style="24" hidden="1"/>
    <col min="6150" max="6150" width="3" style="24" hidden="1"/>
    <col min="6151" max="6400" width="9.140625" style="24" hidden="1"/>
    <col min="6401" max="6401" width="2.85546875" style="24" hidden="1"/>
    <col min="6402" max="6402" width="3.140625" style="24" hidden="1"/>
    <col min="6403" max="6403" width="69.28515625" style="24" hidden="1"/>
    <col min="6404" max="6405" width="18.28515625" style="24" hidden="1"/>
    <col min="6406" max="6406" width="3" style="24" hidden="1"/>
    <col min="6407" max="6656" width="9.140625" style="24" hidden="1"/>
    <col min="6657" max="6657" width="2.85546875" style="24" hidden="1"/>
    <col min="6658" max="6658" width="3.140625" style="24" hidden="1"/>
    <col min="6659" max="6659" width="69.28515625" style="24" hidden="1"/>
    <col min="6660" max="6661" width="18.28515625" style="24" hidden="1"/>
    <col min="6662" max="6662" width="3" style="24" hidden="1"/>
    <col min="6663" max="6912" width="9.140625" style="24" hidden="1"/>
    <col min="6913" max="6913" width="2.85546875" style="24" hidden="1"/>
    <col min="6914" max="6914" width="3.140625" style="24" hidden="1"/>
    <col min="6915" max="6915" width="69.28515625" style="24" hidden="1"/>
    <col min="6916" max="6917" width="18.28515625" style="24" hidden="1"/>
    <col min="6918" max="6918" width="3" style="24" hidden="1"/>
    <col min="6919" max="7168" width="9.140625" style="24" hidden="1"/>
    <col min="7169" max="7169" width="2.85546875" style="24" hidden="1"/>
    <col min="7170" max="7170" width="3.140625" style="24" hidden="1"/>
    <col min="7171" max="7171" width="69.28515625" style="24" hidden="1"/>
    <col min="7172" max="7173" width="18.28515625" style="24" hidden="1"/>
    <col min="7174" max="7174" width="3" style="24" hidden="1"/>
    <col min="7175" max="7424" width="9.140625" style="24" hidden="1"/>
    <col min="7425" max="7425" width="2.85546875" style="24" hidden="1"/>
    <col min="7426" max="7426" width="3.140625" style="24" hidden="1"/>
    <col min="7427" max="7427" width="69.28515625" style="24" hidden="1"/>
    <col min="7428" max="7429" width="18.28515625" style="24" hidden="1"/>
    <col min="7430" max="7430" width="3" style="24" hidden="1"/>
    <col min="7431" max="7680" width="9.140625" style="24" hidden="1"/>
    <col min="7681" max="7681" width="2.85546875" style="24" hidden="1"/>
    <col min="7682" max="7682" width="3.140625" style="24" hidden="1"/>
    <col min="7683" max="7683" width="69.28515625" style="24" hidden="1"/>
    <col min="7684" max="7685" width="18.28515625" style="24" hidden="1"/>
    <col min="7686" max="7686" width="3" style="24" hidden="1"/>
    <col min="7687" max="7936" width="9.140625" style="24" hidden="1"/>
    <col min="7937" max="7937" width="2.85546875" style="24" hidden="1"/>
    <col min="7938" max="7938" width="3.140625" style="24" hidden="1"/>
    <col min="7939" max="7939" width="69.28515625" style="24" hidden="1"/>
    <col min="7940" max="7941" width="18.28515625" style="24" hidden="1"/>
    <col min="7942" max="7942" width="3" style="24" hidden="1"/>
    <col min="7943" max="8192" width="9.140625" style="24" hidden="1"/>
    <col min="8193" max="8193" width="2.85546875" style="24" hidden="1"/>
    <col min="8194" max="8194" width="3.140625" style="24" hidden="1"/>
    <col min="8195" max="8195" width="69.28515625" style="24" hidden="1"/>
    <col min="8196" max="8197" width="18.28515625" style="24" hidden="1"/>
    <col min="8198" max="8198" width="3" style="24" hidden="1"/>
    <col min="8199" max="8448" width="9.140625" style="24" hidden="1"/>
    <col min="8449" max="8449" width="2.85546875" style="24" hidden="1"/>
    <col min="8450" max="8450" width="3.140625" style="24" hidden="1"/>
    <col min="8451" max="8451" width="69.28515625" style="24" hidden="1"/>
    <col min="8452" max="8453" width="18.28515625" style="24" hidden="1"/>
    <col min="8454" max="8454" width="3" style="24" hidden="1"/>
    <col min="8455" max="8704" width="9.140625" style="24" hidden="1"/>
    <col min="8705" max="8705" width="2.85546875" style="24" hidden="1"/>
    <col min="8706" max="8706" width="3.140625" style="24" hidden="1"/>
    <col min="8707" max="8707" width="69.28515625" style="24" hidden="1"/>
    <col min="8708" max="8709" width="18.28515625" style="24" hidden="1"/>
    <col min="8710" max="8710" width="3" style="24" hidden="1"/>
    <col min="8711" max="8960" width="9.140625" style="24" hidden="1"/>
    <col min="8961" max="8961" width="2.85546875" style="24" hidden="1"/>
    <col min="8962" max="8962" width="3.140625" style="24" hidden="1"/>
    <col min="8963" max="8963" width="69.28515625" style="24" hidden="1"/>
    <col min="8964" max="8965" width="18.28515625" style="24" hidden="1"/>
    <col min="8966" max="8966" width="3" style="24" hidden="1"/>
    <col min="8967" max="9216" width="9.140625" style="24" hidden="1"/>
    <col min="9217" max="9217" width="2.85546875" style="24" hidden="1"/>
    <col min="9218" max="9218" width="3.140625" style="24" hidden="1"/>
    <col min="9219" max="9219" width="69.28515625" style="24" hidden="1"/>
    <col min="9220" max="9221" width="18.28515625" style="24" hidden="1"/>
    <col min="9222" max="9222" width="3" style="24" hidden="1"/>
    <col min="9223" max="9472" width="9.140625" style="24" hidden="1"/>
    <col min="9473" max="9473" width="2.85546875" style="24" hidden="1"/>
    <col min="9474" max="9474" width="3.140625" style="24" hidden="1"/>
    <col min="9475" max="9475" width="69.28515625" style="24" hidden="1"/>
    <col min="9476" max="9477" width="18.28515625" style="24" hidden="1"/>
    <col min="9478" max="9478" width="3" style="24" hidden="1"/>
    <col min="9479" max="9728" width="9.140625" style="24" hidden="1"/>
    <col min="9729" max="9729" width="2.85546875" style="24" hidden="1"/>
    <col min="9730" max="9730" width="3.140625" style="24" hidden="1"/>
    <col min="9731" max="9731" width="69.28515625" style="24" hidden="1"/>
    <col min="9732" max="9733" width="18.28515625" style="24" hidden="1"/>
    <col min="9734" max="9734" width="3" style="24" hidden="1"/>
    <col min="9735" max="9984" width="9.140625" style="24" hidden="1"/>
    <col min="9985" max="9985" width="2.85546875" style="24" hidden="1"/>
    <col min="9986" max="9986" width="3.140625" style="24" hidden="1"/>
    <col min="9987" max="9987" width="69.28515625" style="24" hidden="1"/>
    <col min="9988" max="9989" width="18.28515625" style="24" hidden="1"/>
    <col min="9990" max="9990" width="3" style="24" hidden="1"/>
    <col min="9991" max="10240" width="9.140625" style="24" hidden="1"/>
    <col min="10241" max="10241" width="2.85546875" style="24" hidden="1"/>
    <col min="10242" max="10242" width="3.140625" style="24" hidden="1"/>
    <col min="10243" max="10243" width="69.28515625" style="24" hidden="1"/>
    <col min="10244" max="10245" width="18.28515625" style="24" hidden="1"/>
    <col min="10246" max="10246" width="3" style="24" hidden="1"/>
    <col min="10247" max="10496" width="9.140625" style="24" hidden="1"/>
    <col min="10497" max="10497" width="2.85546875" style="24" hidden="1"/>
    <col min="10498" max="10498" width="3.140625" style="24" hidden="1"/>
    <col min="10499" max="10499" width="69.28515625" style="24" hidden="1"/>
    <col min="10500" max="10501" width="18.28515625" style="24" hidden="1"/>
    <col min="10502" max="10502" width="3" style="24" hidden="1"/>
    <col min="10503" max="10752" width="9.140625" style="24" hidden="1"/>
    <col min="10753" max="10753" width="2.85546875" style="24" hidden="1"/>
    <col min="10754" max="10754" width="3.140625" style="24" hidden="1"/>
    <col min="10755" max="10755" width="69.28515625" style="24" hidden="1"/>
    <col min="10756" max="10757" width="18.28515625" style="24" hidden="1"/>
    <col min="10758" max="10758" width="3" style="24" hidden="1"/>
    <col min="10759" max="11008" width="9.140625" style="24" hidden="1"/>
    <col min="11009" max="11009" width="2.85546875" style="24" hidden="1"/>
    <col min="11010" max="11010" width="3.140625" style="24" hidden="1"/>
    <col min="11011" max="11011" width="69.28515625" style="24" hidden="1"/>
    <col min="11012" max="11013" width="18.28515625" style="24" hidden="1"/>
    <col min="11014" max="11014" width="3" style="24" hidden="1"/>
    <col min="11015" max="11264" width="9.140625" style="24" hidden="1"/>
    <col min="11265" max="11265" width="2.85546875" style="24" hidden="1"/>
    <col min="11266" max="11266" width="3.140625" style="24" hidden="1"/>
    <col min="11267" max="11267" width="69.28515625" style="24" hidden="1"/>
    <col min="11268" max="11269" width="18.28515625" style="24" hidden="1"/>
    <col min="11270" max="11270" width="3" style="24" hidden="1"/>
    <col min="11271" max="11520" width="9.140625" style="24" hidden="1"/>
    <col min="11521" max="11521" width="2.85546875" style="24" hidden="1"/>
    <col min="11522" max="11522" width="3.140625" style="24" hidden="1"/>
    <col min="11523" max="11523" width="69.28515625" style="24" hidden="1"/>
    <col min="11524" max="11525" width="18.28515625" style="24" hidden="1"/>
    <col min="11526" max="11526" width="3" style="24" hidden="1"/>
    <col min="11527" max="11776" width="9.140625" style="24" hidden="1"/>
    <col min="11777" max="11777" width="2.85546875" style="24" hidden="1"/>
    <col min="11778" max="11778" width="3.140625" style="24" hidden="1"/>
    <col min="11779" max="11779" width="69.28515625" style="24" hidden="1"/>
    <col min="11780" max="11781" width="18.28515625" style="24" hidden="1"/>
    <col min="11782" max="11782" width="3" style="24" hidden="1"/>
    <col min="11783" max="12032" width="9.140625" style="24" hidden="1"/>
    <col min="12033" max="12033" width="2.85546875" style="24" hidden="1"/>
    <col min="12034" max="12034" width="3.140625" style="24" hidden="1"/>
    <col min="12035" max="12035" width="69.28515625" style="24" hidden="1"/>
    <col min="12036" max="12037" width="18.28515625" style="24" hidden="1"/>
    <col min="12038" max="12038" width="3" style="24" hidden="1"/>
    <col min="12039" max="12288" width="9.140625" style="24" hidden="1"/>
    <col min="12289" max="12289" width="2.85546875" style="24" hidden="1"/>
    <col min="12290" max="12290" width="3.140625" style="24" hidden="1"/>
    <col min="12291" max="12291" width="69.28515625" style="24" hidden="1"/>
    <col min="12292" max="12293" width="18.28515625" style="24" hidden="1"/>
    <col min="12294" max="12294" width="3" style="24" hidden="1"/>
    <col min="12295" max="12544" width="9.140625" style="24" hidden="1"/>
    <col min="12545" max="12545" width="2.85546875" style="24" hidden="1"/>
    <col min="12546" max="12546" width="3.140625" style="24" hidden="1"/>
    <col min="12547" max="12547" width="69.28515625" style="24" hidden="1"/>
    <col min="12548" max="12549" width="18.28515625" style="24" hidden="1"/>
    <col min="12550" max="12550" width="3" style="24" hidden="1"/>
    <col min="12551" max="12800" width="9.140625" style="24" hidden="1"/>
    <col min="12801" max="12801" width="2.85546875" style="24" hidden="1"/>
    <col min="12802" max="12802" width="3.140625" style="24" hidden="1"/>
    <col min="12803" max="12803" width="69.28515625" style="24" hidden="1"/>
    <col min="12804" max="12805" width="18.28515625" style="24" hidden="1"/>
    <col min="12806" max="12806" width="3" style="24" hidden="1"/>
    <col min="12807" max="13056" width="9.140625" style="24" hidden="1"/>
    <col min="13057" max="13057" width="2.85546875" style="24" hidden="1"/>
    <col min="13058" max="13058" width="3.140625" style="24" hidden="1"/>
    <col min="13059" max="13059" width="69.28515625" style="24" hidden="1"/>
    <col min="13060" max="13061" width="18.28515625" style="24" hidden="1"/>
    <col min="13062" max="13062" width="3" style="24" hidden="1"/>
    <col min="13063" max="13312" width="9.140625" style="24" hidden="1"/>
    <col min="13313" max="13313" width="2.85546875" style="24" hidden="1"/>
    <col min="13314" max="13314" width="3.140625" style="24" hidden="1"/>
    <col min="13315" max="13315" width="69.28515625" style="24" hidden="1"/>
    <col min="13316" max="13317" width="18.28515625" style="24" hidden="1"/>
    <col min="13318" max="13318" width="3" style="24" hidden="1"/>
    <col min="13319" max="13568" width="9.140625" style="24" hidden="1"/>
    <col min="13569" max="13569" width="2.85546875" style="24" hidden="1"/>
    <col min="13570" max="13570" width="3.140625" style="24" hidden="1"/>
    <col min="13571" max="13571" width="69.28515625" style="24" hidden="1"/>
    <col min="13572" max="13573" width="18.28515625" style="24" hidden="1"/>
    <col min="13574" max="13574" width="3" style="24" hidden="1"/>
    <col min="13575" max="13824" width="9.140625" style="24" hidden="1"/>
    <col min="13825" max="13825" width="2.85546875" style="24" hidden="1"/>
    <col min="13826" max="13826" width="3.140625" style="24" hidden="1"/>
    <col min="13827" max="13827" width="69.28515625" style="24" hidden="1"/>
    <col min="13828" max="13829" width="18.28515625" style="24" hidden="1"/>
    <col min="13830" max="13830" width="3" style="24" hidden="1"/>
    <col min="13831" max="14080" width="9.140625" style="24" hidden="1"/>
    <col min="14081" max="14081" width="2.85546875" style="24" hidden="1"/>
    <col min="14082" max="14082" width="3.140625" style="24" hidden="1"/>
    <col min="14083" max="14083" width="69.28515625" style="24" hidden="1"/>
    <col min="14084" max="14085" width="18.28515625" style="24" hidden="1"/>
    <col min="14086" max="14086" width="3" style="24" hidden="1"/>
    <col min="14087" max="14336" width="9.140625" style="24" hidden="1"/>
    <col min="14337" max="14337" width="2.85546875" style="24" hidden="1"/>
    <col min="14338" max="14338" width="3.140625" style="24" hidden="1"/>
    <col min="14339" max="14339" width="69.28515625" style="24" hidden="1"/>
    <col min="14340" max="14341" width="18.28515625" style="24" hidden="1"/>
    <col min="14342" max="14342" width="3" style="24" hidden="1"/>
    <col min="14343" max="14592" width="9.140625" style="24" hidden="1"/>
    <col min="14593" max="14593" width="2.85546875" style="24" hidden="1"/>
    <col min="14594" max="14594" width="3.140625" style="24" hidden="1"/>
    <col min="14595" max="14595" width="69.28515625" style="24" hidden="1"/>
    <col min="14596" max="14597" width="18.28515625" style="24" hidden="1"/>
    <col min="14598" max="14598" width="3" style="24" hidden="1"/>
    <col min="14599" max="14848" width="9.140625" style="24" hidden="1"/>
    <col min="14849" max="14849" width="2.85546875" style="24" hidden="1"/>
    <col min="14850" max="14850" width="3.140625" style="24" hidden="1"/>
    <col min="14851" max="14851" width="69.28515625" style="24" hidden="1"/>
    <col min="14852" max="14853" width="18.28515625" style="24" hidden="1"/>
    <col min="14854" max="14854" width="3" style="24" hidden="1"/>
    <col min="14855" max="15104" width="9.140625" style="24" hidden="1"/>
    <col min="15105" max="15105" width="2.85546875" style="24" hidden="1"/>
    <col min="15106" max="15106" width="3.140625" style="24" hidden="1"/>
    <col min="15107" max="15107" width="69.28515625" style="24" hidden="1"/>
    <col min="15108" max="15109" width="18.28515625" style="24" hidden="1"/>
    <col min="15110" max="15110" width="3" style="24" hidden="1"/>
    <col min="15111" max="15360" width="9.140625" style="24" hidden="1"/>
    <col min="15361" max="15361" width="2.85546875" style="24" hidden="1"/>
    <col min="15362" max="15362" width="3.140625" style="24" hidden="1"/>
    <col min="15363" max="15363" width="69.28515625" style="24" hidden="1"/>
    <col min="15364" max="15365" width="18.28515625" style="24" hidden="1"/>
    <col min="15366" max="15366" width="3" style="24" hidden="1"/>
    <col min="15367" max="15616" width="9.140625" style="24" hidden="1"/>
    <col min="15617" max="15617" width="2.85546875" style="24" hidden="1"/>
    <col min="15618" max="15618" width="3.140625" style="24" hidden="1"/>
    <col min="15619" max="15619" width="69.28515625" style="24" hidden="1"/>
    <col min="15620" max="15621" width="18.28515625" style="24" hidden="1"/>
    <col min="15622" max="15622" width="3" style="24" hidden="1"/>
    <col min="15623" max="15872" width="9.140625" style="24" hidden="1"/>
    <col min="15873" max="15873" width="2.85546875" style="24" hidden="1"/>
    <col min="15874" max="15874" width="3.140625" style="24" hidden="1"/>
    <col min="15875" max="15875" width="69.28515625" style="24" hidden="1"/>
    <col min="15876" max="15877" width="18.28515625" style="24" hidden="1"/>
    <col min="15878" max="15878" width="3" style="24" hidden="1"/>
    <col min="15879" max="16128" width="9.140625" style="24" hidden="1"/>
    <col min="16129" max="16129" width="2.85546875" style="24" hidden="1"/>
    <col min="16130" max="16130" width="3.140625" style="24" hidden="1"/>
    <col min="16131" max="16131" width="69.28515625" style="24" hidden="1"/>
    <col min="16132" max="16133" width="18.28515625" style="24" hidden="1"/>
    <col min="16134" max="16135" width="3" style="24" hidden="1"/>
    <col min="16136" max="16384" width="9.140625" style="24" hidden="1"/>
  </cols>
  <sheetData>
    <row r="1" spans="1:6" s="23" customFormat="1" ht="14.25" x14ac:dyDescent="0.25">
      <c r="A1" s="32"/>
      <c r="B1" s="33"/>
      <c r="C1" s="34"/>
      <c r="D1" s="34"/>
      <c r="E1" s="34"/>
      <c r="F1" s="35"/>
    </row>
    <row r="2" spans="1:6" ht="14.25" x14ac:dyDescent="0.25">
      <c r="A2" s="35"/>
      <c r="B2" s="36"/>
      <c r="C2" s="35"/>
      <c r="D2" s="35"/>
      <c r="E2" s="35"/>
      <c r="F2" s="35"/>
    </row>
    <row r="3" spans="1:6" ht="14.25" x14ac:dyDescent="0.25">
      <c r="A3" s="35"/>
      <c r="B3" s="37" t="s">
        <v>3</v>
      </c>
      <c r="C3" s="35"/>
      <c r="D3" s="35"/>
      <c r="E3" s="35"/>
      <c r="F3" s="35"/>
    </row>
    <row r="4" spans="1:6" ht="14.25" x14ac:dyDescent="0.25">
      <c r="A4" s="35"/>
      <c r="B4" s="37" t="s">
        <v>70</v>
      </c>
      <c r="C4" s="35"/>
      <c r="D4" s="35"/>
      <c r="E4" s="35"/>
      <c r="F4" s="35"/>
    </row>
    <row r="5" spans="1:6" ht="14.25" x14ac:dyDescent="0.25">
      <c r="A5" s="35"/>
      <c r="B5" s="38" t="s">
        <v>264</v>
      </c>
      <c r="C5" s="35"/>
      <c r="D5" s="35"/>
      <c r="E5" s="35"/>
      <c r="F5" s="35"/>
    </row>
    <row r="6" spans="1:6" ht="14.25" x14ac:dyDescent="0.25">
      <c r="A6" s="35"/>
      <c r="B6" s="38"/>
      <c r="C6" s="35"/>
      <c r="D6" s="35"/>
      <c r="E6" s="35"/>
      <c r="F6" s="35"/>
    </row>
    <row r="7" spans="1:6" ht="14.25" x14ac:dyDescent="0.25">
      <c r="A7" s="35"/>
      <c r="B7" s="37"/>
      <c r="C7" s="35"/>
      <c r="D7" s="35"/>
      <c r="E7" s="35"/>
      <c r="F7" s="35"/>
    </row>
    <row r="8" spans="1:6" s="25" customFormat="1" ht="14.25" x14ac:dyDescent="0.25">
      <c r="A8" s="39"/>
      <c r="B8" s="37"/>
      <c r="C8" s="40"/>
      <c r="D8" s="41"/>
      <c r="E8" s="41" t="s">
        <v>34</v>
      </c>
      <c r="F8" s="35"/>
    </row>
    <row r="9" spans="1:6" s="25" customFormat="1" ht="24" customHeight="1" x14ac:dyDescent="0.25">
      <c r="A9" s="39"/>
      <c r="B9" s="50"/>
      <c r="C9" s="50"/>
      <c r="D9" s="178" t="s">
        <v>220</v>
      </c>
      <c r="E9" s="178"/>
      <c r="F9" s="35"/>
    </row>
    <row r="10" spans="1:6" ht="27" customHeight="1" x14ac:dyDescent="0.25">
      <c r="A10" s="35"/>
      <c r="B10" s="51"/>
      <c r="C10" s="52"/>
      <c r="D10" s="159">
        <v>44834</v>
      </c>
      <c r="E10" s="164">
        <v>44742</v>
      </c>
      <c r="F10" s="35"/>
    </row>
    <row r="11" spans="1:6" ht="22.5" customHeight="1" x14ac:dyDescent="0.25">
      <c r="A11" s="35"/>
      <c r="B11" s="57">
        <v>1</v>
      </c>
      <c r="C11" s="58" t="s">
        <v>4</v>
      </c>
      <c r="D11" s="59">
        <f>SUM(D12:D15)</f>
        <v>799.59637499999997</v>
      </c>
      <c r="E11" s="59">
        <f>SUM(E12:E15)</f>
        <v>147.214047151394</v>
      </c>
      <c r="F11" s="35"/>
    </row>
    <row r="12" spans="1:6" ht="17.25" customHeight="1" x14ac:dyDescent="0.25">
      <c r="A12" s="35"/>
      <c r="B12" s="42" t="s">
        <v>5</v>
      </c>
      <c r="C12" s="43" t="s">
        <v>66</v>
      </c>
      <c r="D12" s="44">
        <v>530.88049999999998</v>
      </c>
      <c r="E12" s="44">
        <v>147.214047151394</v>
      </c>
      <c r="F12" s="35"/>
    </row>
    <row r="13" spans="1:6" ht="17.25" customHeight="1" x14ac:dyDescent="0.25">
      <c r="A13" s="35"/>
      <c r="B13" s="42" t="s">
        <v>6</v>
      </c>
      <c r="C13" s="43" t="s">
        <v>67</v>
      </c>
      <c r="D13" s="44">
        <v>268.71587499999998</v>
      </c>
      <c r="E13" s="44">
        <v>0</v>
      </c>
      <c r="F13" s="35"/>
    </row>
    <row r="14" spans="1:6" ht="17.25" customHeight="1" x14ac:dyDescent="0.25">
      <c r="A14" s="35"/>
      <c r="B14" s="42" t="s">
        <v>7</v>
      </c>
      <c r="C14" s="43" t="s">
        <v>68</v>
      </c>
      <c r="D14" s="44">
        <v>0</v>
      </c>
      <c r="E14" s="44">
        <v>0</v>
      </c>
      <c r="F14" s="35"/>
    </row>
    <row r="15" spans="1:6" ht="17.25" customHeight="1" x14ac:dyDescent="0.25">
      <c r="A15" s="35"/>
      <c r="B15" s="42" t="s">
        <v>8</v>
      </c>
      <c r="C15" s="43" t="s">
        <v>69</v>
      </c>
      <c r="D15" s="44">
        <v>0</v>
      </c>
      <c r="E15" s="44">
        <v>0</v>
      </c>
      <c r="F15" s="35"/>
    </row>
    <row r="16" spans="1:6" ht="22.5" customHeight="1" x14ac:dyDescent="0.25">
      <c r="A16" s="35"/>
      <c r="B16" s="57">
        <v>2</v>
      </c>
      <c r="C16" s="58" t="s">
        <v>83</v>
      </c>
      <c r="D16" s="59">
        <v>0</v>
      </c>
      <c r="E16" s="59">
        <v>0</v>
      </c>
      <c r="F16" s="35"/>
    </row>
    <row r="17" spans="1:8" ht="22.5" customHeight="1" x14ac:dyDescent="0.25">
      <c r="A17" s="35"/>
      <c r="B17" s="57">
        <v>3</v>
      </c>
      <c r="C17" s="58" t="s">
        <v>84</v>
      </c>
      <c r="D17" s="59">
        <v>48996.754979999998</v>
      </c>
      <c r="E17" s="59">
        <v>16387.390960000001</v>
      </c>
      <c r="F17" s="35"/>
    </row>
    <row r="18" spans="1:8" ht="22.5" customHeight="1" x14ac:dyDescent="0.25">
      <c r="A18" s="35"/>
      <c r="B18" s="57">
        <v>4</v>
      </c>
      <c r="C18" s="58" t="s">
        <v>85</v>
      </c>
      <c r="D18" s="59">
        <v>0</v>
      </c>
      <c r="E18" s="59">
        <v>0</v>
      </c>
      <c r="F18" s="35"/>
    </row>
    <row r="19" spans="1:8" ht="22.5" customHeight="1" x14ac:dyDescent="0.25">
      <c r="A19" s="35"/>
      <c r="B19" s="53">
        <v>9</v>
      </c>
      <c r="C19" s="54" t="s">
        <v>9</v>
      </c>
      <c r="D19" s="55">
        <f>+SUM(D11:D18)-D11</f>
        <v>49796.351354999999</v>
      </c>
      <c r="E19" s="150">
        <f>+SUM(E11:E18)-E11</f>
        <v>16534.605007151393</v>
      </c>
      <c r="F19" s="35"/>
    </row>
    <row r="20" spans="1:8" s="28" customFormat="1" ht="12.75" customHeight="1" x14ac:dyDescent="0.25">
      <c r="A20" s="62"/>
      <c r="B20" s="95"/>
      <c r="C20" s="62"/>
      <c r="D20" s="62"/>
      <c r="E20" s="62"/>
      <c r="F20" s="62"/>
      <c r="G20" s="62"/>
      <c r="H20" s="62"/>
    </row>
    <row r="21" spans="1:8" ht="14.25" x14ac:dyDescent="0.25">
      <c r="A21" s="35"/>
      <c r="B21" s="45"/>
      <c r="C21" s="46"/>
      <c r="D21" s="31"/>
      <c r="E21" s="31"/>
      <c r="F21" s="35"/>
    </row>
    <row r="22" spans="1:8" ht="14.25" hidden="1" x14ac:dyDescent="0.25">
      <c r="A22" s="35"/>
      <c r="B22" s="47"/>
      <c r="C22" s="46"/>
      <c r="D22" s="31"/>
      <c r="E22" s="31"/>
      <c r="F22" s="35"/>
    </row>
    <row r="23" spans="1:8" ht="14.25" hidden="1" x14ac:dyDescent="0.25">
      <c r="A23" s="35"/>
      <c r="B23" s="47"/>
      <c r="C23" s="46"/>
      <c r="D23" s="31"/>
      <c r="E23" s="31"/>
      <c r="F23" s="35"/>
    </row>
    <row r="24" spans="1:8" ht="14.25" hidden="1" x14ac:dyDescent="0.25">
      <c r="A24" s="35"/>
      <c r="B24" s="48"/>
      <c r="C24" s="35"/>
      <c r="D24" s="49"/>
      <c r="E24" s="49"/>
      <c r="F24" s="35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4"/>
    </row>
    <row r="37" spans="2:2" ht="14.25" hidden="1" x14ac:dyDescent="0.25">
      <c r="B37" s="24"/>
    </row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52" spans="2:2" ht="0" hidden="1" customHeight="1" x14ac:dyDescent="0.25">
      <c r="B52" s="24"/>
    </row>
    <row r="53" spans="2:2" ht="0" hidden="1" customHeight="1" x14ac:dyDescent="0.25">
      <c r="B53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4" spans="2:2" ht="0" hidden="1" customHeight="1" x14ac:dyDescent="0.25">
      <c r="B84" s="24"/>
    </row>
    <row r="85" spans="2:2" ht="0" hidden="1" customHeight="1" x14ac:dyDescent="0.25">
      <c r="B85" s="24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51.42578125" style="24" customWidth="1"/>
    <col min="4" max="7" width="13.7109375" style="24" customWidth="1"/>
    <col min="8" max="8" width="1.140625" style="24" customWidth="1"/>
    <col min="9" max="258" width="9.140625" style="24" hidden="1"/>
    <col min="259" max="259" width="2.85546875" style="24" hidden="1"/>
    <col min="260" max="260" width="3.140625" style="24" hidden="1"/>
    <col min="261" max="261" width="69.28515625" style="24" hidden="1"/>
    <col min="262" max="263" width="18.28515625" style="24" hidden="1"/>
    <col min="264" max="264" width="3" style="24" hidden="1"/>
    <col min="265" max="514" width="9.140625" style="24" hidden="1"/>
    <col min="515" max="515" width="2.85546875" style="24" hidden="1"/>
    <col min="516" max="516" width="3.140625" style="24" hidden="1"/>
    <col min="517" max="517" width="69.28515625" style="24" hidden="1"/>
    <col min="518" max="519" width="18.28515625" style="24" hidden="1"/>
    <col min="520" max="520" width="3" style="24" hidden="1"/>
    <col min="521" max="770" width="9.140625" style="24" hidden="1"/>
    <col min="771" max="771" width="2.85546875" style="24" hidden="1"/>
    <col min="772" max="772" width="3.140625" style="24" hidden="1"/>
    <col min="773" max="773" width="69.28515625" style="24" hidden="1"/>
    <col min="774" max="775" width="18.28515625" style="24" hidden="1"/>
    <col min="776" max="776" width="3" style="24" hidden="1"/>
    <col min="777" max="1026" width="9.140625" style="24" hidden="1"/>
    <col min="1027" max="1027" width="2.85546875" style="24" hidden="1"/>
    <col min="1028" max="1028" width="3.140625" style="24" hidden="1"/>
    <col min="1029" max="1029" width="69.28515625" style="24" hidden="1"/>
    <col min="1030" max="1031" width="18.28515625" style="24" hidden="1"/>
    <col min="1032" max="1032" width="3" style="24" hidden="1"/>
    <col min="1033" max="1282" width="9.140625" style="24" hidden="1"/>
    <col min="1283" max="1283" width="2.85546875" style="24" hidden="1"/>
    <col min="1284" max="1284" width="3.140625" style="24" hidden="1"/>
    <col min="1285" max="1285" width="69.28515625" style="24" hidden="1"/>
    <col min="1286" max="1287" width="18.28515625" style="24" hidden="1"/>
    <col min="1288" max="1288" width="3" style="24" hidden="1"/>
    <col min="1289" max="1538" width="9.140625" style="24" hidden="1"/>
    <col min="1539" max="1539" width="2.85546875" style="24" hidden="1"/>
    <col min="1540" max="1540" width="3.140625" style="24" hidden="1"/>
    <col min="1541" max="1541" width="69.28515625" style="24" hidden="1"/>
    <col min="1542" max="1543" width="18.28515625" style="24" hidden="1"/>
    <col min="1544" max="1544" width="3" style="24" hidden="1"/>
    <col min="1545" max="1794" width="9.140625" style="24" hidden="1"/>
    <col min="1795" max="1795" width="2.85546875" style="24" hidden="1"/>
    <col min="1796" max="1796" width="3.140625" style="24" hidden="1"/>
    <col min="1797" max="1797" width="69.28515625" style="24" hidden="1"/>
    <col min="1798" max="1799" width="18.28515625" style="24" hidden="1"/>
    <col min="1800" max="1800" width="3" style="24" hidden="1"/>
    <col min="1801" max="2050" width="9.140625" style="24" hidden="1"/>
    <col min="2051" max="2051" width="2.85546875" style="24" hidden="1"/>
    <col min="2052" max="2052" width="3.140625" style="24" hidden="1"/>
    <col min="2053" max="2053" width="69.28515625" style="24" hidden="1"/>
    <col min="2054" max="2055" width="18.28515625" style="24" hidden="1"/>
    <col min="2056" max="2056" width="3" style="24" hidden="1"/>
    <col min="2057" max="2306" width="9.140625" style="24" hidden="1"/>
    <col min="2307" max="2307" width="2.85546875" style="24" hidden="1"/>
    <col min="2308" max="2308" width="3.140625" style="24" hidden="1"/>
    <col min="2309" max="2309" width="69.28515625" style="24" hidden="1"/>
    <col min="2310" max="2311" width="18.28515625" style="24" hidden="1"/>
    <col min="2312" max="2312" width="3" style="24" hidden="1"/>
    <col min="2313" max="2562" width="9.140625" style="24" hidden="1"/>
    <col min="2563" max="2563" width="2.85546875" style="24" hidden="1"/>
    <col min="2564" max="2564" width="3.140625" style="24" hidden="1"/>
    <col min="2565" max="2565" width="69.28515625" style="24" hidden="1"/>
    <col min="2566" max="2567" width="18.28515625" style="24" hidden="1"/>
    <col min="2568" max="2568" width="3" style="24" hidden="1"/>
    <col min="2569" max="2818" width="9.140625" style="24" hidden="1"/>
    <col min="2819" max="2819" width="2.85546875" style="24" hidden="1"/>
    <col min="2820" max="2820" width="3.140625" style="24" hidden="1"/>
    <col min="2821" max="2821" width="69.28515625" style="24" hidden="1"/>
    <col min="2822" max="2823" width="18.28515625" style="24" hidden="1"/>
    <col min="2824" max="2824" width="3" style="24" hidden="1"/>
    <col min="2825" max="3074" width="9.140625" style="24" hidden="1"/>
    <col min="3075" max="3075" width="2.85546875" style="24" hidden="1"/>
    <col min="3076" max="3076" width="3.140625" style="24" hidden="1"/>
    <col min="3077" max="3077" width="69.28515625" style="24" hidden="1"/>
    <col min="3078" max="3079" width="18.28515625" style="24" hidden="1"/>
    <col min="3080" max="3080" width="3" style="24" hidden="1"/>
    <col min="3081" max="3330" width="9.140625" style="24" hidden="1"/>
    <col min="3331" max="3331" width="2.85546875" style="24" hidden="1"/>
    <col min="3332" max="3332" width="3.140625" style="24" hidden="1"/>
    <col min="3333" max="3333" width="69.28515625" style="24" hidden="1"/>
    <col min="3334" max="3335" width="18.28515625" style="24" hidden="1"/>
    <col min="3336" max="3336" width="3" style="24" hidden="1"/>
    <col min="3337" max="3586" width="9.140625" style="24" hidden="1"/>
    <col min="3587" max="3587" width="2.85546875" style="24" hidden="1"/>
    <col min="3588" max="3588" width="3.140625" style="24" hidden="1"/>
    <col min="3589" max="3589" width="69.28515625" style="24" hidden="1"/>
    <col min="3590" max="3591" width="18.28515625" style="24" hidden="1"/>
    <col min="3592" max="3592" width="3" style="24" hidden="1"/>
    <col min="3593" max="3842" width="9.140625" style="24" hidden="1"/>
    <col min="3843" max="3843" width="2.85546875" style="24" hidden="1"/>
    <col min="3844" max="3844" width="3.140625" style="24" hidden="1"/>
    <col min="3845" max="3845" width="69.28515625" style="24" hidden="1"/>
    <col min="3846" max="3847" width="18.28515625" style="24" hidden="1"/>
    <col min="3848" max="3848" width="3" style="24" hidden="1"/>
    <col min="3849" max="4098" width="9.140625" style="24" hidden="1"/>
    <col min="4099" max="4099" width="2.85546875" style="24" hidden="1"/>
    <col min="4100" max="4100" width="3.140625" style="24" hidden="1"/>
    <col min="4101" max="4101" width="69.28515625" style="24" hidden="1"/>
    <col min="4102" max="4103" width="18.28515625" style="24" hidden="1"/>
    <col min="4104" max="4104" width="3" style="24" hidden="1"/>
    <col min="4105" max="4354" width="9.140625" style="24" hidden="1"/>
    <col min="4355" max="4355" width="2.85546875" style="24" hidden="1"/>
    <col min="4356" max="4356" width="3.140625" style="24" hidden="1"/>
    <col min="4357" max="4357" width="69.28515625" style="24" hidden="1"/>
    <col min="4358" max="4359" width="18.28515625" style="24" hidden="1"/>
    <col min="4360" max="4360" width="3" style="24" hidden="1"/>
    <col min="4361" max="4610" width="9.140625" style="24" hidden="1"/>
    <col min="4611" max="4611" width="2.85546875" style="24" hidden="1"/>
    <col min="4612" max="4612" width="3.140625" style="24" hidden="1"/>
    <col min="4613" max="4613" width="69.28515625" style="24" hidden="1"/>
    <col min="4614" max="4615" width="18.28515625" style="24" hidden="1"/>
    <col min="4616" max="4616" width="3" style="24" hidden="1"/>
    <col min="4617" max="4866" width="9.140625" style="24" hidden="1"/>
    <col min="4867" max="4867" width="2.85546875" style="24" hidden="1"/>
    <col min="4868" max="4868" width="3.140625" style="24" hidden="1"/>
    <col min="4869" max="4869" width="69.28515625" style="24" hidden="1"/>
    <col min="4870" max="4871" width="18.28515625" style="24" hidden="1"/>
    <col min="4872" max="4872" width="3" style="24" hidden="1"/>
    <col min="4873" max="5122" width="9.140625" style="24" hidden="1"/>
    <col min="5123" max="5123" width="2.85546875" style="24" hidden="1"/>
    <col min="5124" max="5124" width="3.140625" style="24" hidden="1"/>
    <col min="5125" max="5125" width="69.28515625" style="24" hidden="1"/>
    <col min="5126" max="5127" width="18.28515625" style="24" hidden="1"/>
    <col min="5128" max="5128" width="3" style="24" hidden="1"/>
    <col min="5129" max="5378" width="9.140625" style="24" hidden="1"/>
    <col min="5379" max="5379" width="2.85546875" style="24" hidden="1"/>
    <col min="5380" max="5380" width="3.140625" style="24" hidden="1"/>
    <col min="5381" max="5381" width="69.28515625" style="24" hidden="1"/>
    <col min="5382" max="5383" width="18.28515625" style="24" hidden="1"/>
    <col min="5384" max="5384" width="3" style="24" hidden="1"/>
    <col min="5385" max="5634" width="9.140625" style="24" hidden="1"/>
    <col min="5635" max="5635" width="2.85546875" style="24" hidden="1"/>
    <col min="5636" max="5636" width="3.140625" style="24" hidden="1"/>
    <col min="5637" max="5637" width="69.28515625" style="24" hidden="1"/>
    <col min="5638" max="5639" width="18.28515625" style="24" hidden="1"/>
    <col min="5640" max="5640" width="3" style="24" hidden="1"/>
    <col min="5641" max="5890" width="9.140625" style="24" hidden="1"/>
    <col min="5891" max="5891" width="2.85546875" style="24" hidden="1"/>
    <col min="5892" max="5892" width="3.140625" style="24" hidden="1"/>
    <col min="5893" max="5893" width="69.28515625" style="24" hidden="1"/>
    <col min="5894" max="5895" width="18.28515625" style="24" hidden="1"/>
    <col min="5896" max="5896" width="3" style="24" hidden="1"/>
    <col min="5897" max="6146" width="9.140625" style="24" hidden="1"/>
    <col min="6147" max="6147" width="2.85546875" style="24" hidden="1"/>
    <col min="6148" max="6148" width="3.140625" style="24" hidden="1"/>
    <col min="6149" max="6149" width="69.28515625" style="24" hidden="1"/>
    <col min="6150" max="6151" width="18.28515625" style="24" hidden="1"/>
    <col min="6152" max="6152" width="3" style="24" hidden="1"/>
    <col min="6153" max="6402" width="9.140625" style="24" hidden="1"/>
    <col min="6403" max="6403" width="2.85546875" style="24" hidden="1"/>
    <col min="6404" max="6404" width="3.140625" style="24" hidden="1"/>
    <col min="6405" max="6405" width="69.28515625" style="24" hidden="1"/>
    <col min="6406" max="6407" width="18.28515625" style="24" hidden="1"/>
    <col min="6408" max="6408" width="3" style="24" hidden="1"/>
    <col min="6409" max="6658" width="9.140625" style="24" hidden="1"/>
    <col min="6659" max="6659" width="2.85546875" style="24" hidden="1"/>
    <col min="6660" max="6660" width="3.140625" style="24" hidden="1"/>
    <col min="6661" max="6661" width="69.28515625" style="24" hidden="1"/>
    <col min="6662" max="6663" width="18.28515625" style="24" hidden="1"/>
    <col min="6664" max="6664" width="3" style="24" hidden="1"/>
    <col min="6665" max="6914" width="9.140625" style="24" hidden="1"/>
    <col min="6915" max="6915" width="2.85546875" style="24" hidden="1"/>
    <col min="6916" max="6916" width="3.140625" style="24" hidden="1"/>
    <col min="6917" max="6917" width="69.28515625" style="24" hidden="1"/>
    <col min="6918" max="6919" width="18.28515625" style="24" hidden="1"/>
    <col min="6920" max="6920" width="3" style="24" hidden="1"/>
    <col min="6921" max="7170" width="9.140625" style="24" hidden="1"/>
    <col min="7171" max="7171" width="2.85546875" style="24" hidden="1"/>
    <col min="7172" max="7172" width="3.140625" style="24" hidden="1"/>
    <col min="7173" max="7173" width="69.28515625" style="24" hidden="1"/>
    <col min="7174" max="7175" width="18.28515625" style="24" hidden="1"/>
    <col min="7176" max="7176" width="3" style="24" hidden="1"/>
    <col min="7177" max="7426" width="9.140625" style="24" hidden="1"/>
    <col min="7427" max="7427" width="2.85546875" style="24" hidden="1"/>
    <col min="7428" max="7428" width="3.140625" style="24" hidden="1"/>
    <col min="7429" max="7429" width="69.28515625" style="24" hidden="1"/>
    <col min="7430" max="7431" width="18.28515625" style="24" hidden="1"/>
    <col min="7432" max="7432" width="3" style="24" hidden="1"/>
    <col min="7433" max="7682" width="9.140625" style="24" hidden="1"/>
    <col min="7683" max="7683" width="2.85546875" style="24" hidden="1"/>
    <col min="7684" max="7684" width="3.140625" style="24" hidden="1"/>
    <col min="7685" max="7685" width="69.28515625" style="24" hidden="1"/>
    <col min="7686" max="7687" width="18.28515625" style="24" hidden="1"/>
    <col min="7688" max="7688" width="3" style="24" hidden="1"/>
    <col min="7689" max="7938" width="9.140625" style="24" hidden="1"/>
    <col min="7939" max="7939" width="2.85546875" style="24" hidden="1"/>
    <col min="7940" max="7940" width="3.140625" style="24" hidden="1"/>
    <col min="7941" max="7941" width="69.28515625" style="24" hidden="1"/>
    <col min="7942" max="7943" width="18.28515625" style="24" hidden="1"/>
    <col min="7944" max="7944" width="3" style="24" hidden="1"/>
    <col min="7945" max="8194" width="9.140625" style="24" hidden="1"/>
    <col min="8195" max="8195" width="2.85546875" style="24" hidden="1"/>
    <col min="8196" max="8196" width="3.140625" style="24" hidden="1"/>
    <col min="8197" max="8197" width="69.28515625" style="24" hidden="1"/>
    <col min="8198" max="8199" width="18.28515625" style="24" hidden="1"/>
    <col min="8200" max="8200" width="3" style="24" hidden="1"/>
    <col min="8201" max="8450" width="9.140625" style="24" hidden="1"/>
    <col min="8451" max="8451" width="2.85546875" style="24" hidden="1"/>
    <col min="8452" max="8452" width="3.140625" style="24" hidden="1"/>
    <col min="8453" max="8453" width="69.28515625" style="24" hidden="1"/>
    <col min="8454" max="8455" width="18.28515625" style="24" hidden="1"/>
    <col min="8456" max="8456" width="3" style="24" hidden="1"/>
    <col min="8457" max="8706" width="9.140625" style="24" hidden="1"/>
    <col min="8707" max="8707" width="2.85546875" style="24" hidden="1"/>
    <col min="8708" max="8708" width="3.140625" style="24" hidden="1"/>
    <col min="8709" max="8709" width="69.28515625" style="24" hidden="1"/>
    <col min="8710" max="8711" width="18.28515625" style="24" hidden="1"/>
    <col min="8712" max="8712" width="3" style="24" hidden="1"/>
    <col min="8713" max="8962" width="9.140625" style="24" hidden="1"/>
    <col min="8963" max="8963" width="2.85546875" style="24" hidden="1"/>
    <col min="8964" max="8964" width="3.140625" style="24" hidden="1"/>
    <col min="8965" max="8965" width="69.28515625" style="24" hidden="1"/>
    <col min="8966" max="8967" width="18.28515625" style="24" hidden="1"/>
    <col min="8968" max="8968" width="3" style="24" hidden="1"/>
    <col min="8969" max="9218" width="9.140625" style="24" hidden="1"/>
    <col min="9219" max="9219" width="2.85546875" style="24" hidden="1"/>
    <col min="9220" max="9220" width="3.140625" style="24" hidden="1"/>
    <col min="9221" max="9221" width="69.28515625" style="24" hidden="1"/>
    <col min="9222" max="9223" width="18.28515625" style="24" hidden="1"/>
    <col min="9224" max="9224" width="3" style="24" hidden="1"/>
    <col min="9225" max="9474" width="9.140625" style="24" hidden="1"/>
    <col min="9475" max="9475" width="2.85546875" style="24" hidden="1"/>
    <col min="9476" max="9476" width="3.140625" style="24" hidden="1"/>
    <col min="9477" max="9477" width="69.28515625" style="24" hidden="1"/>
    <col min="9478" max="9479" width="18.28515625" style="24" hidden="1"/>
    <col min="9480" max="9480" width="3" style="24" hidden="1"/>
    <col min="9481" max="9730" width="9.140625" style="24" hidden="1"/>
    <col min="9731" max="9731" width="2.85546875" style="24" hidden="1"/>
    <col min="9732" max="9732" width="3.140625" style="24" hidden="1"/>
    <col min="9733" max="9733" width="69.28515625" style="24" hidden="1"/>
    <col min="9734" max="9735" width="18.28515625" style="24" hidden="1"/>
    <col min="9736" max="9736" width="3" style="24" hidden="1"/>
    <col min="9737" max="9986" width="9.140625" style="24" hidden="1"/>
    <col min="9987" max="9987" width="2.85546875" style="24" hidden="1"/>
    <col min="9988" max="9988" width="3.140625" style="24" hidden="1"/>
    <col min="9989" max="9989" width="69.28515625" style="24" hidden="1"/>
    <col min="9990" max="9991" width="18.28515625" style="24" hidden="1"/>
    <col min="9992" max="9992" width="3" style="24" hidden="1"/>
    <col min="9993" max="10242" width="9.140625" style="24" hidden="1"/>
    <col min="10243" max="10243" width="2.85546875" style="24" hidden="1"/>
    <col min="10244" max="10244" width="3.140625" style="24" hidden="1"/>
    <col min="10245" max="10245" width="69.28515625" style="24" hidden="1"/>
    <col min="10246" max="10247" width="18.28515625" style="24" hidden="1"/>
    <col min="10248" max="10248" width="3" style="24" hidden="1"/>
    <col min="10249" max="10498" width="9.140625" style="24" hidden="1"/>
    <col min="10499" max="10499" width="2.85546875" style="24" hidden="1"/>
    <col min="10500" max="10500" width="3.140625" style="24" hidden="1"/>
    <col min="10501" max="10501" width="69.28515625" style="24" hidden="1"/>
    <col min="10502" max="10503" width="18.28515625" style="24" hidden="1"/>
    <col min="10504" max="10504" width="3" style="24" hidden="1"/>
    <col min="10505" max="10754" width="9.140625" style="24" hidden="1"/>
    <col min="10755" max="10755" width="2.85546875" style="24" hidden="1"/>
    <col min="10756" max="10756" width="3.140625" style="24" hidden="1"/>
    <col min="10757" max="10757" width="69.28515625" style="24" hidden="1"/>
    <col min="10758" max="10759" width="18.28515625" style="24" hidden="1"/>
    <col min="10760" max="10760" width="3" style="24" hidden="1"/>
    <col min="10761" max="11010" width="9.140625" style="24" hidden="1"/>
    <col min="11011" max="11011" width="2.85546875" style="24" hidden="1"/>
    <col min="11012" max="11012" width="3.140625" style="24" hidden="1"/>
    <col min="11013" max="11013" width="69.28515625" style="24" hidden="1"/>
    <col min="11014" max="11015" width="18.28515625" style="24" hidden="1"/>
    <col min="11016" max="11016" width="3" style="24" hidden="1"/>
    <col min="11017" max="11266" width="9.140625" style="24" hidden="1"/>
    <col min="11267" max="11267" width="2.85546875" style="24" hidden="1"/>
    <col min="11268" max="11268" width="3.140625" style="24" hidden="1"/>
    <col min="11269" max="11269" width="69.28515625" style="24" hidden="1"/>
    <col min="11270" max="11271" width="18.28515625" style="24" hidden="1"/>
    <col min="11272" max="11272" width="3" style="24" hidden="1"/>
    <col min="11273" max="11522" width="9.140625" style="24" hidden="1"/>
    <col min="11523" max="11523" width="2.85546875" style="24" hidden="1"/>
    <col min="11524" max="11524" width="3.140625" style="24" hidden="1"/>
    <col min="11525" max="11525" width="69.28515625" style="24" hidden="1"/>
    <col min="11526" max="11527" width="18.28515625" style="24" hidden="1"/>
    <col min="11528" max="11528" width="3" style="24" hidden="1"/>
    <col min="11529" max="11778" width="9.140625" style="24" hidden="1"/>
    <col min="11779" max="11779" width="2.85546875" style="24" hidden="1"/>
    <col min="11780" max="11780" width="3.140625" style="24" hidden="1"/>
    <col min="11781" max="11781" width="69.28515625" style="24" hidden="1"/>
    <col min="11782" max="11783" width="18.28515625" style="24" hidden="1"/>
    <col min="11784" max="11784" width="3" style="24" hidden="1"/>
    <col min="11785" max="12034" width="9.140625" style="24" hidden="1"/>
    <col min="12035" max="12035" width="2.85546875" style="24" hidden="1"/>
    <col min="12036" max="12036" width="3.140625" style="24" hidden="1"/>
    <col min="12037" max="12037" width="69.28515625" style="24" hidden="1"/>
    <col min="12038" max="12039" width="18.28515625" style="24" hidden="1"/>
    <col min="12040" max="12040" width="3" style="24" hidden="1"/>
    <col min="12041" max="12290" width="9.140625" style="24" hidden="1"/>
    <col min="12291" max="12291" width="2.85546875" style="24" hidden="1"/>
    <col min="12292" max="12292" width="3.140625" style="24" hidden="1"/>
    <col min="12293" max="12293" width="69.28515625" style="24" hidden="1"/>
    <col min="12294" max="12295" width="18.28515625" style="24" hidden="1"/>
    <col min="12296" max="12296" width="3" style="24" hidden="1"/>
    <col min="12297" max="12546" width="9.140625" style="24" hidden="1"/>
    <col min="12547" max="12547" width="2.85546875" style="24" hidden="1"/>
    <col min="12548" max="12548" width="3.140625" style="24" hidden="1"/>
    <col min="12549" max="12549" width="69.28515625" style="24" hidden="1"/>
    <col min="12550" max="12551" width="18.28515625" style="24" hidden="1"/>
    <col min="12552" max="12552" width="3" style="24" hidden="1"/>
    <col min="12553" max="12802" width="9.140625" style="24" hidden="1"/>
    <col min="12803" max="12803" width="2.85546875" style="24" hidden="1"/>
    <col min="12804" max="12804" width="3.140625" style="24" hidden="1"/>
    <col min="12805" max="12805" width="69.28515625" style="24" hidden="1"/>
    <col min="12806" max="12807" width="18.28515625" style="24" hidden="1"/>
    <col min="12808" max="12808" width="3" style="24" hidden="1"/>
    <col min="12809" max="13058" width="9.140625" style="24" hidden="1"/>
    <col min="13059" max="13059" width="2.85546875" style="24" hidden="1"/>
    <col min="13060" max="13060" width="3.140625" style="24" hidden="1"/>
    <col min="13061" max="13061" width="69.28515625" style="24" hidden="1"/>
    <col min="13062" max="13063" width="18.28515625" style="24" hidden="1"/>
    <col min="13064" max="13064" width="3" style="24" hidden="1"/>
    <col min="13065" max="13314" width="9.140625" style="24" hidden="1"/>
    <col min="13315" max="13315" width="2.85546875" style="24" hidden="1"/>
    <col min="13316" max="13316" width="3.140625" style="24" hidden="1"/>
    <col min="13317" max="13317" width="69.28515625" style="24" hidden="1"/>
    <col min="13318" max="13319" width="18.28515625" style="24" hidden="1"/>
    <col min="13320" max="13320" width="3" style="24" hidden="1"/>
    <col min="13321" max="13570" width="9.140625" style="24" hidden="1"/>
    <col min="13571" max="13571" width="2.85546875" style="24" hidden="1"/>
    <col min="13572" max="13572" width="3.140625" style="24" hidden="1"/>
    <col min="13573" max="13573" width="69.28515625" style="24" hidden="1"/>
    <col min="13574" max="13575" width="18.28515625" style="24" hidden="1"/>
    <col min="13576" max="13576" width="3" style="24" hidden="1"/>
    <col min="13577" max="13826" width="9.140625" style="24" hidden="1"/>
    <col min="13827" max="13827" width="2.85546875" style="24" hidden="1"/>
    <col min="13828" max="13828" width="3.140625" style="24" hidden="1"/>
    <col min="13829" max="13829" width="69.28515625" style="24" hidden="1"/>
    <col min="13830" max="13831" width="18.28515625" style="24" hidden="1"/>
    <col min="13832" max="13832" width="3" style="24" hidden="1"/>
    <col min="13833" max="14082" width="9.140625" style="24" hidden="1"/>
    <col min="14083" max="14083" width="2.85546875" style="24" hidden="1"/>
    <col min="14084" max="14084" width="3.140625" style="24" hidden="1"/>
    <col min="14085" max="14085" width="69.28515625" style="24" hidden="1"/>
    <col min="14086" max="14087" width="18.28515625" style="24" hidden="1"/>
    <col min="14088" max="14088" width="3" style="24" hidden="1"/>
    <col min="14089" max="14338" width="9.140625" style="24" hidden="1"/>
    <col min="14339" max="14339" width="2.85546875" style="24" hidden="1"/>
    <col min="14340" max="14340" width="3.140625" style="24" hidden="1"/>
    <col min="14341" max="14341" width="69.28515625" style="24" hidden="1"/>
    <col min="14342" max="14343" width="18.28515625" style="24" hidden="1"/>
    <col min="14344" max="14344" width="3" style="24" hidden="1"/>
    <col min="14345" max="14594" width="9.140625" style="24" hidden="1"/>
    <col min="14595" max="14595" width="2.85546875" style="24" hidden="1"/>
    <col min="14596" max="14596" width="3.140625" style="24" hidden="1"/>
    <col min="14597" max="14597" width="69.28515625" style="24" hidden="1"/>
    <col min="14598" max="14599" width="18.28515625" style="24" hidden="1"/>
    <col min="14600" max="14600" width="3" style="24" hidden="1"/>
    <col min="14601" max="14850" width="9.140625" style="24" hidden="1"/>
    <col min="14851" max="14851" width="2.85546875" style="24" hidden="1"/>
    <col min="14852" max="14852" width="3.140625" style="24" hidden="1"/>
    <col min="14853" max="14853" width="69.28515625" style="24" hidden="1"/>
    <col min="14854" max="14855" width="18.28515625" style="24" hidden="1"/>
    <col min="14856" max="14856" width="3" style="24" hidden="1"/>
    <col min="14857" max="15106" width="9.140625" style="24" hidden="1"/>
    <col min="15107" max="15107" width="2.85546875" style="24" hidden="1"/>
    <col min="15108" max="15108" width="3.140625" style="24" hidden="1"/>
    <col min="15109" max="15109" width="69.28515625" style="24" hidden="1"/>
    <col min="15110" max="15111" width="18.28515625" style="24" hidden="1"/>
    <col min="15112" max="15112" width="3" style="24" hidden="1"/>
    <col min="15113" max="15362" width="9.140625" style="24" hidden="1"/>
    <col min="15363" max="15363" width="2.85546875" style="24" hidden="1"/>
    <col min="15364" max="15364" width="3.140625" style="24" hidden="1"/>
    <col min="15365" max="15365" width="69.28515625" style="24" hidden="1"/>
    <col min="15366" max="15367" width="18.28515625" style="24" hidden="1"/>
    <col min="15368" max="15368" width="3" style="24" hidden="1"/>
    <col min="15369" max="15618" width="9.140625" style="24" hidden="1"/>
    <col min="15619" max="15619" width="2.85546875" style="24" hidden="1"/>
    <col min="15620" max="15620" width="3.140625" style="24" hidden="1"/>
    <col min="15621" max="15621" width="69.28515625" style="24" hidden="1"/>
    <col min="15622" max="15623" width="18.28515625" style="24" hidden="1"/>
    <col min="15624" max="15624" width="3" style="24" hidden="1"/>
    <col min="15625" max="15874" width="9.140625" style="24" hidden="1"/>
    <col min="15875" max="15875" width="2.85546875" style="24" hidden="1"/>
    <col min="15876" max="15876" width="3.140625" style="24" hidden="1"/>
    <col min="15877" max="15877" width="69.28515625" style="24" hidden="1"/>
    <col min="15878" max="15879" width="18.28515625" style="24" hidden="1"/>
    <col min="15880" max="15880" width="3" style="24" hidden="1"/>
    <col min="15881" max="16130" width="9.140625" style="24" hidden="1"/>
    <col min="16131" max="16131" width="2.85546875" style="24" hidden="1"/>
    <col min="16132" max="16132" width="3.140625" style="24" hidden="1"/>
    <col min="16133" max="16133" width="69.28515625" style="24" hidden="1"/>
    <col min="16134" max="16135" width="18.28515625" style="24" hidden="1"/>
    <col min="16136" max="16137" width="3" style="24" hidden="1"/>
    <col min="16138" max="16382" width="9.140625" style="24" hidden="1"/>
    <col min="16383" max="16383" width="6" style="24" hidden="1" customWidth="1"/>
    <col min="16384" max="16384" width="6.140625" style="24" hidden="1" customWidth="1"/>
  </cols>
  <sheetData>
    <row r="1" spans="1:8" s="23" customFormat="1" ht="14.25" x14ac:dyDescent="0.25">
      <c r="A1" s="32"/>
      <c r="B1" s="33"/>
      <c r="C1" s="34"/>
      <c r="D1" s="34"/>
      <c r="E1" s="34"/>
      <c r="F1" s="34"/>
      <c r="G1" s="34"/>
      <c r="H1" s="35"/>
    </row>
    <row r="2" spans="1:8" ht="14.25" x14ac:dyDescent="0.25">
      <c r="A2" s="35"/>
      <c r="B2" s="36"/>
      <c r="C2" s="35"/>
      <c r="D2" s="35"/>
      <c r="E2" s="35"/>
      <c r="F2" s="35"/>
      <c r="G2" s="35"/>
      <c r="H2" s="35"/>
    </row>
    <row r="3" spans="1:8" ht="14.25" x14ac:dyDescent="0.25">
      <c r="A3" s="35"/>
      <c r="B3" s="37" t="s">
        <v>114</v>
      </c>
      <c r="C3" s="35"/>
      <c r="D3" s="35"/>
      <c r="E3" s="35"/>
      <c r="F3" s="35"/>
      <c r="G3" s="35"/>
      <c r="H3" s="35"/>
    </row>
    <row r="4" spans="1:8" ht="14.25" x14ac:dyDescent="0.25">
      <c r="A4" s="35"/>
      <c r="B4" s="37" t="s">
        <v>113</v>
      </c>
      <c r="C4" s="35"/>
      <c r="D4" s="35"/>
      <c r="E4" s="35"/>
      <c r="F4" s="35"/>
      <c r="G4" s="35"/>
      <c r="H4" s="35"/>
    </row>
    <row r="5" spans="1:8" ht="14.25" x14ac:dyDescent="0.25">
      <c r="A5" s="35"/>
      <c r="B5" s="38" t="s">
        <v>112</v>
      </c>
      <c r="C5" s="35"/>
      <c r="D5" s="35"/>
      <c r="E5" s="35"/>
      <c r="F5" s="35"/>
      <c r="G5" s="35"/>
      <c r="H5" s="35"/>
    </row>
    <row r="6" spans="1:8" ht="14.25" x14ac:dyDescent="0.25">
      <c r="A6" s="35"/>
      <c r="B6" s="38"/>
      <c r="C6" s="35"/>
      <c r="D6" s="35"/>
      <c r="E6" s="35"/>
      <c r="F6" s="35"/>
      <c r="G6" s="35"/>
      <c r="H6" s="35"/>
    </row>
    <row r="7" spans="1:8" ht="14.25" x14ac:dyDescent="0.25">
      <c r="A7" s="35"/>
      <c r="B7" s="37"/>
      <c r="C7" s="35"/>
      <c r="D7" s="35"/>
      <c r="E7" s="35"/>
      <c r="F7" s="35"/>
      <c r="G7" s="35"/>
      <c r="H7" s="35"/>
    </row>
    <row r="8" spans="1:8" s="25" customFormat="1" ht="14.25" x14ac:dyDescent="0.25">
      <c r="A8" s="39"/>
      <c r="B8" s="40"/>
      <c r="C8" s="40"/>
      <c r="D8" s="41"/>
      <c r="E8" s="41"/>
      <c r="F8" s="41"/>
      <c r="G8" s="41" t="s">
        <v>34</v>
      </c>
      <c r="H8" s="35"/>
    </row>
    <row r="9" spans="1:8" s="25" customFormat="1" ht="24" customHeight="1" x14ac:dyDescent="0.3">
      <c r="A9" s="39"/>
      <c r="B9" s="50"/>
      <c r="C9" s="113"/>
      <c r="D9" s="182" t="s">
        <v>124</v>
      </c>
      <c r="E9" s="182"/>
      <c r="F9" s="182"/>
      <c r="G9" s="182"/>
      <c r="H9" s="35"/>
    </row>
    <row r="10" spans="1:8" s="25" customFormat="1" ht="24" customHeight="1" x14ac:dyDescent="0.3">
      <c r="A10" s="39"/>
      <c r="B10" s="50"/>
      <c r="C10" s="113"/>
      <c r="D10" s="174" t="s">
        <v>115</v>
      </c>
      <c r="E10" s="179"/>
      <c r="F10" s="174" t="s">
        <v>121</v>
      </c>
      <c r="G10" s="174"/>
      <c r="H10" s="35"/>
    </row>
    <row r="11" spans="1:8" ht="27" customHeight="1" x14ac:dyDescent="0.25">
      <c r="A11" s="35"/>
      <c r="B11" s="111"/>
      <c r="C11" s="58" t="s">
        <v>116</v>
      </c>
      <c r="D11" s="106">
        <v>44561</v>
      </c>
      <c r="E11" s="108">
        <v>44196</v>
      </c>
      <c r="F11" s="106">
        <v>44561</v>
      </c>
      <c r="G11" s="106">
        <v>44196</v>
      </c>
      <c r="H11" s="35"/>
    </row>
    <row r="12" spans="1:8" ht="21.75" customHeight="1" x14ac:dyDescent="0.25">
      <c r="A12" s="35"/>
      <c r="B12" s="42"/>
      <c r="C12" s="43" t="s">
        <v>117</v>
      </c>
      <c r="D12" s="17">
        <v>461952.24825515703</v>
      </c>
      <c r="E12" s="109">
        <v>278959.53341397998</v>
      </c>
      <c r="F12" s="17">
        <v>217187.17918509501</v>
      </c>
      <c r="G12" s="19">
        <v>91800.738043973106</v>
      </c>
      <c r="H12" s="35"/>
    </row>
    <row r="13" spans="1:8" ht="21.75" customHeight="1" x14ac:dyDescent="0.25">
      <c r="A13" s="35"/>
      <c r="B13" s="42"/>
      <c r="C13" s="43" t="s">
        <v>118</v>
      </c>
      <c r="D13" s="17">
        <v>-605250.55980027199</v>
      </c>
      <c r="E13" s="109">
        <v>-356323.328238015</v>
      </c>
      <c r="F13" s="17">
        <v>-256520.10993749599</v>
      </c>
      <c r="G13" s="19">
        <v>-120088.417113367</v>
      </c>
      <c r="H13" s="35"/>
    </row>
    <row r="14" spans="1:8" ht="21.75" customHeight="1" x14ac:dyDescent="0.25">
      <c r="A14" s="35"/>
      <c r="B14" s="42"/>
      <c r="C14" s="43" t="s">
        <v>129</v>
      </c>
      <c r="D14" s="131" t="s">
        <v>24</v>
      </c>
      <c r="E14" s="132" t="s">
        <v>24</v>
      </c>
      <c r="F14" s="148"/>
      <c r="G14" s="148"/>
      <c r="H14" s="35"/>
    </row>
    <row r="15" spans="1:8" ht="21.75" customHeight="1" x14ac:dyDescent="0.25">
      <c r="A15" s="35"/>
      <c r="B15" s="42"/>
      <c r="C15" s="43" t="s">
        <v>130</v>
      </c>
      <c r="D15" s="131" t="s">
        <v>24</v>
      </c>
      <c r="E15" s="132" t="s">
        <v>24</v>
      </c>
      <c r="F15" s="148"/>
      <c r="G15" s="148"/>
      <c r="H15" s="35"/>
    </row>
    <row r="16" spans="1:8" ht="21.75" customHeight="1" x14ac:dyDescent="0.25">
      <c r="A16" s="35"/>
      <c r="B16" s="42"/>
      <c r="C16" s="43" t="s">
        <v>131</v>
      </c>
      <c r="D16" s="131" t="s">
        <v>24</v>
      </c>
      <c r="E16" s="132" t="s">
        <v>24</v>
      </c>
      <c r="F16" s="148"/>
      <c r="G16" s="148"/>
      <c r="H16" s="35"/>
    </row>
    <row r="17" spans="1:10" ht="21.75" customHeight="1" x14ac:dyDescent="0.25">
      <c r="A17" s="35"/>
      <c r="B17" s="42"/>
      <c r="C17" s="43" t="s">
        <v>132</v>
      </c>
      <c r="D17" s="131" t="s">
        <v>24</v>
      </c>
      <c r="E17" s="132" t="s">
        <v>24</v>
      </c>
      <c r="F17" s="148"/>
      <c r="G17" s="148"/>
      <c r="H17" s="35"/>
    </row>
    <row r="18" spans="1:10" ht="22.5" customHeight="1" x14ac:dyDescent="0.25">
      <c r="A18" s="35"/>
      <c r="B18" s="112"/>
      <c r="C18" s="54" t="s">
        <v>119</v>
      </c>
      <c r="D18" s="55">
        <f>+MAX(D12:D13)</f>
        <v>461952.24825515703</v>
      </c>
      <c r="E18" s="110">
        <f>+MAX(E12:E13)</f>
        <v>278959.53341397998</v>
      </c>
      <c r="F18" s="55">
        <f>+MAX(F12:F13)</f>
        <v>217187.17918509501</v>
      </c>
      <c r="G18" s="55">
        <f>+MAX(G12:G13)</f>
        <v>91800.738043973106</v>
      </c>
      <c r="H18" s="35"/>
    </row>
    <row r="19" spans="1:10" ht="27" customHeight="1" x14ac:dyDescent="0.25">
      <c r="A19" s="35"/>
      <c r="B19" s="111"/>
      <c r="C19" s="58"/>
      <c r="D19" s="174">
        <v>44531</v>
      </c>
      <c r="E19" s="179"/>
      <c r="F19" s="174">
        <v>44166</v>
      </c>
      <c r="G19" s="179"/>
      <c r="H19" s="35"/>
    </row>
    <row r="20" spans="1:10" ht="22.5" customHeight="1" x14ac:dyDescent="0.25">
      <c r="A20" s="35"/>
      <c r="B20" s="112"/>
      <c r="C20" s="54" t="s">
        <v>120</v>
      </c>
      <c r="D20" s="180">
        <f>'KM1'!D13</f>
        <v>2863216.1247499995</v>
      </c>
      <c r="E20" s="181"/>
      <c r="F20" s="180">
        <f>'KM1'!H13</f>
        <v>2209701.2683700002</v>
      </c>
      <c r="G20" s="180"/>
      <c r="H20" s="35"/>
    </row>
    <row r="21" spans="1:10" s="28" customFormat="1" ht="12.75" customHeight="1" x14ac:dyDescent="0.25">
      <c r="A21" s="62"/>
      <c r="B21" s="95" t="s">
        <v>123</v>
      </c>
      <c r="C21" s="62"/>
      <c r="D21" s="62"/>
      <c r="E21" s="62"/>
      <c r="F21" s="62"/>
      <c r="G21" s="62"/>
      <c r="H21" s="62"/>
      <c r="I21" s="62"/>
      <c r="J21" s="62"/>
    </row>
    <row r="22" spans="1:10" s="28" customFormat="1" ht="12.75" customHeight="1" x14ac:dyDescent="0.25">
      <c r="A22" s="62"/>
      <c r="B22" s="95" t="s">
        <v>122</v>
      </c>
      <c r="C22" s="62"/>
      <c r="D22" s="62"/>
      <c r="E22" s="62"/>
      <c r="F22" s="62"/>
      <c r="G22" s="62"/>
      <c r="H22" s="62"/>
      <c r="I22" s="62"/>
      <c r="J22" s="62"/>
    </row>
    <row r="23" spans="1:10" ht="14.25" x14ac:dyDescent="0.25">
      <c r="A23" s="35"/>
      <c r="B23" s="45"/>
      <c r="C23" s="46"/>
      <c r="D23" s="31"/>
      <c r="E23" s="31"/>
      <c r="F23" s="31"/>
      <c r="G23" s="31"/>
      <c r="H23" s="35"/>
    </row>
    <row r="24" spans="1:10" ht="14.25" hidden="1" x14ac:dyDescent="0.25">
      <c r="A24" s="35"/>
      <c r="B24" s="47"/>
      <c r="C24" s="46"/>
      <c r="D24" s="31"/>
      <c r="E24" s="31"/>
      <c r="F24" s="31"/>
      <c r="G24" s="31"/>
      <c r="H24" s="35"/>
    </row>
    <row r="25" spans="1:10" ht="14.25" hidden="1" x14ac:dyDescent="0.25">
      <c r="A25" s="35"/>
      <c r="B25" s="47"/>
      <c r="C25" s="46"/>
      <c r="D25" s="31"/>
      <c r="E25" s="31"/>
      <c r="F25" s="31"/>
      <c r="G25" s="31"/>
      <c r="H25" s="35"/>
    </row>
    <row r="26" spans="1:10" ht="14.25" hidden="1" x14ac:dyDescent="0.25">
      <c r="A26" s="35"/>
      <c r="B26" s="48"/>
      <c r="C26" s="35"/>
      <c r="D26" s="49"/>
      <c r="E26" s="49"/>
      <c r="F26" s="49"/>
      <c r="G26" s="49"/>
      <c r="H26" s="35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44" spans="2:2" ht="14.25" hidden="1" x14ac:dyDescent="0.25">
      <c r="B44" s="24"/>
    </row>
    <row r="45" spans="2:2" ht="14.25" hidden="1" x14ac:dyDescent="0.25">
      <c r="B45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0" spans="2:2" ht="0" hidden="1" customHeight="1" x14ac:dyDescent="0.25">
      <c r="B80" s="24"/>
    </row>
    <row r="81" spans="2:2" ht="0" hidden="1" customHeight="1" x14ac:dyDescent="0.25">
      <c r="B81" s="24"/>
    </row>
    <row r="86" spans="2:2" ht="0" hidden="1" customHeight="1" x14ac:dyDescent="0.25">
      <c r="B86" s="24"/>
    </row>
    <row r="87" spans="2:2" ht="0" hidden="1" customHeight="1" x14ac:dyDescent="0.25">
      <c r="B87" s="24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D16" sqref="D16"/>
    </sheetView>
  </sheetViews>
  <sheetFormatPr defaultColWidth="0" defaultRowHeight="16.5" customHeight="1" zeroHeight="1" x14ac:dyDescent="0.25"/>
  <cols>
    <col min="1" max="1" width="1.140625" style="28" customWidth="1"/>
    <col min="2" max="2" width="3.5703125" style="27" customWidth="1"/>
    <col min="3" max="3" width="44" style="28" customWidth="1"/>
    <col min="4" max="7" width="13.42578125" style="28" customWidth="1"/>
    <col min="8" max="8" width="1.140625" style="28" customWidth="1"/>
    <col min="9" max="256" width="9.140625" style="28" hidden="1"/>
    <col min="257" max="257" width="2.85546875" style="28" hidden="1"/>
    <col min="258" max="258" width="3.5703125" style="28" hidden="1"/>
    <col min="259" max="259" width="36.5703125" style="28" hidden="1"/>
    <col min="260" max="263" width="14.42578125" style="28" hidden="1"/>
    <col min="264" max="264" width="2.85546875" style="28" hidden="1"/>
    <col min="265" max="512" width="9.140625" style="28" hidden="1"/>
    <col min="513" max="513" width="2.85546875" style="28" hidden="1"/>
    <col min="514" max="514" width="3.5703125" style="28" hidden="1"/>
    <col min="515" max="515" width="36.5703125" style="28" hidden="1"/>
    <col min="516" max="519" width="14.42578125" style="28" hidden="1"/>
    <col min="520" max="520" width="2.85546875" style="28" hidden="1"/>
    <col min="521" max="768" width="9.140625" style="28" hidden="1"/>
    <col min="769" max="769" width="2.85546875" style="28" hidden="1"/>
    <col min="770" max="770" width="3.5703125" style="28" hidden="1"/>
    <col min="771" max="771" width="36.5703125" style="28" hidden="1"/>
    <col min="772" max="775" width="14.42578125" style="28" hidden="1"/>
    <col min="776" max="776" width="2.85546875" style="28" hidden="1"/>
    <col min="777" max="1024" width="9.140625" style="28" hidden="1"/>
    <col min="1025" max="1025" width="2.85546875" style="28" hidden="1"/>
    <col min="1026" max="1026" width="3.5703125" style="28" hidden="1"/>
    <col min="1027" max="1027" width="36.5703125" style="28" hidden="1"/>
    <col min="1028" max="1031" width="14.42578125" style="28" hidden="1"/>
    <col min="1032" max="1032" width="2.85546875" style="28" hidden="1"/>
    <col min="1033" max="1280" width="9.140625" style="28" hidden="1"/>
    <col min="1281" max="1281" width="2.85546875" style="28" hidden="1"/>
    <col min="1282" max="1282" width="3.5703125" style="28" hidden="1"/>
    <col min="1283" max="1283" width="36.5703125" style="28" hidden="1"/>
    <col min="1284" max="1287" width="14.42578125" style="28" hidden="1"/>
    <col min="1288" max="1288" width="2.85546875" style="28" hidden="1"/>
    <col min="1289" max="1536" width="9.140625" style="28" hidden="1"/>
    <col min="1537" max="1537" width="2.85546875" style="28" hidden="1"/>
    <col min="1538" max="1538" width="3.5703125" style="28" hidden="1"/>
    <col min="1539" max="1539" width="36.5703125" style="28" hidden="1"/>
    <col min="1540" max="1543" width="14.42578125" style="28" hidden="1"/>
    <col min="1544" max="1544" width="2.85546875" style="28" hidden="1"/>
    <col min="1545" max="1792" width="9.140625" style="28" hidden="1"/>
    <col min="1793" max="1793" width="2.85546875" style="28" hidden="1"/>
    <col min="1794" max="1794" width="3.5703125" style="28" hidden="1"/>
    <col min="1795" max="1795" width="36.5703125" style="28" hidden="1"/>
    <col min="1796" max="1799" width="14.42578125" style="28" hidden="1"/>
    <col min="1800" max="1800" width="2.85546875" style="28" hidden="1"/>
    <col min="1801" max="2048" width="9.140625" style="28" hidden="1"/>
    <col min="2049" max="2049" width="2.85546875" style="28" hidden="1"/>
    <col min="2050" max="2050" width="3.5703125" style="28" hidden="1"/>
    <col min="2051" max="2051" width="36.5703125" style="28" hidden="1"/>
    <col min="2052" max="2055" width="14.42578125" style="28" hidden="1"/>
    <col min="2056" max="2056" width="2.85546875" style="28" hidden="1"/>
    <col min="2057" max="2304" width="9.140625" style="28" hidden="1"/>
    <col min="2305" max="2305" width="2.85546875" style="28" hidden="1"/>
    <col min="2306" max="2306" width="3.5703125" style="28" hidden="1"/>
    <col min="2307" max="2307" width="36.5703125" style="28" hidden="1"/>
    <col min="2308" max="2311" width="14.42578125" style="28" hidden="1"/>
    <col min="2312" max="2312" width="2.85546875" style="28" hidden="1"/>
    <col min="2313" max="2560" width="9.140625" style="28" hidden="1"/>
    <col min="2561" max="2561" width="2.85546875" style="28" hidden="1"/>
    <col min="2562" max="2562" width="3.5703125" style="28" hidden="1"/>
    <col min="2563" max="2563" width="36.5703125" style="28" hidden="1"/>
    <col min="2564" max="2567" width="14.42578125" style="28" hidden="1"/>
    <col min="2568" max="2568" width="2.85546875" style="28" hidden="1"/>
    <col min="2569" max="2816" width="9.140625" style="28" hidden="1"/>
    <col min="2817" max="2817" width="2.85546875" style="28" hidden="1"/>
    <col min="2818" max="2818" width="3.5703125" style="28" hidden="1"/>
    <col min="2819" max="2819" width="36.5703125" style="28" hidden="1"/>
    <col min="2820" max="2823" width="14.42578125" style="28" hidden="1"/>
    <col min="2824" max="2824" width="2.85546875" style="28" hidden="1"/>
    <col min="2825" max="3072" width="9.140625" style="28" hidden="1"/>
    <col min="3073" max="3073" width="2.85546875" style="28" hidden="1"/>
    <col min="3074" max="3074" width="3.5703125" style="28" hidden="1"/>
    <col min="3075" max="3075" width="36.5703125" style="28" hidden="1"/>
    <col min="3076" max="3079" width="14.42578125" style="28" hidden="1"/>
    <col min="3080" max="3080" width="2.85546875" style="28" hidden="1"/>
    <col min="3081" max="3328" width="9.140625" style="28" hidden="1"/>
    <col min="3329" max="3329" width="2.85546875" style="28" hidden="1"/>
    <col min="3330" max="3330" width="3.5703125" style="28" hidden="1"/>
    <col min="3331" max="3331" width="36.5703125" style="28" hidden="1"/>
    <col min="3332" max="3335" width="14.42578125" style="28" hidden="1"/>
    <col min="3336" max="3336" width="2.85546875" style="28" hidden="1"/>
    <col min="3337" max="3584" width="9.140625" style="28" hidden="1"/>
    <col min="3585" max="3585" width="2.85546875" style="28" hidden="1"/>
    <col min="3586" max="3586" width="3.5703125" style="28" hidden="1"/>
    <col min="3587" max="3587" width="36.5703125" style="28" hidden="1"/>
    <col min="3588" max="3591" width="14.42578125" style="28" hidden="1"/>
    <col min="3592" max="3592" width="2.85546875" style="28" hidden="1"/>
    <col min="3593" max="3840" width="9.140625" style="28" hidden="1"/>
    <col min="3841" max="3841" width="2.85546875" style="28" hidden="1"/>
    <col min="3842" max="3842" width="3.5703125" style="28" hidden="1"/>
    <col min="3843" max="3843" width="36.5703125" style="28" hidden="1"/>
    <col min="3844" max="3847" width="14.42578125" style="28" hidden="1"/>
    <col min="3848" max="3848" width="2.85546875" style="28" hidden="1"/>
    <col min="3849" max="4096" width="9.140625" style="28" hidden="1"/>
    <col min="4097" max="4097" width="2.85546875" style="28" hidden="1"/>
    <col min="4098" max="4098" width="3.5703125" style="28" hidden="1"/>
    <col min="4099" max="4099" width="36.5703125" style="28" hidden="1"/>
    <col min="4100" max="4103" width="14.42578125" style="28" hidden="1"/>
    <col min="4104" max="4104" width="2.85546875" style="28" hidden="1"/>
    <col min="4105" max="4352" width="9.140625" style="28" hidden="1"/>
    <col min="4353" max="4353" width="2.85546875" style="28" hidden="1"/>
    <col min="4354" max="4354" width="3.5703125" style="28" hidden="1"/>
    <col min="4355" max="4355" width="36.5703125" style="28" hidden="1"/>
    <col min="4356" max="4359" width="14.42578125" style="28" hidden="1"/>
    <col min="4360" max="4360" width="2.85546875" style="28" hidden="1"/>
    <col min="4361" max="4608" width="9.140625" style="28" hidden="1"/>
    <col min="4609" max="4609" width="2.85546875" style="28" hidden="1"/>
    <col min="4610" max="4610" width="3.5703125" style="28" hidden="1"/>
    <col min="4611" max="4611" width="36.5703125" style="28" hidden="1"/>
    <col min="4612" max="4615" width="14.42578125" style="28" hidden="1"/>
    <col min="4616" max="4616" width="2.85546875" style="28" hidden="1"/>
    <col min="4617" max="4864" width="9.140625" style="28" hidden="1"/>
    <col min="4865" max="4865" width="2.85546875" style="28" hidden="1"/>
    <col min="4866" max="4866" width="3.5703125" style="28" hidden="1"/>
    <col min="4867" max="4867" width="36.5703125" style="28" hidden="1"/>
    <col min="4868" max="4871" width="14.42578125" style="28" hidden="1"/>
    <col min="4872" max="4872" width="2.85546875" style="28" hidden="1"/>
    <col min="4873" max="5120" width="9.140625" style="28" hidden="1"/>
    <col min="5121" max="5121" width="2.85546875" style="28" hidden="1"/>
    <col min="5122" max="5122" width="3.5703125" style="28" hidden="1"/>
    <col min="5123" max="5123" width="36.5703125" style="28" hidden="1"/>
    <col min="5124" max="5127" width="14.42578125" style="28" hidden="1"/>
    <col min="5128" max="5128" width="2.85546875" style="28" hidden="1"/>
    <col min="5129" max="5376" width="9.140625" style="28" hidden="1"/>
    <col min="5377" max="5377" width="2.85546875" style="28" hidden="1"/>
    <col min="5378" max="5378" width="3.5703125" style="28" hidden="1"/>
    <col min="5379" max="5379" width="36.5703125" style="28" hidden="1"/>
    <col min="5380" max="5383" width="14.42578125" style="28" hidden="1"/>
    <col min="5384" max="5384" width="2.85546875" style="28" hidden="1"/>
    <col min="5385" max="5632" width="9.140625" style="28" hidden="1"/>
    <col min="5633" max="5633" width="2.85546875" style="28" hidden="1"/>
    <col min="5634" max="5634" width="3.5703125" style="28" hidden="1"/>
    <col min="5635" max="5635" width="36.5703125" style="28" hidden="1"/>
    <col min="5636" max="5639" width="14.42578125" style="28" hidden="1"/>
    <col min="5640" max="5640" width="2.85546875" style="28" hidden="1"/>
    <col min="5641" max="5888" width="9.140625" style="28" hidden="1"/>
    <col min="5889" max="5889" width="2.85546875" style="28" hidden="1"/>
    <col min="5890" max="5890" width="3.5703125" style="28" hidden="1"/>
    <col min="5891" max="5891" width="36.5703125" style="28" hidden="1"/>
    <col min="5892" max="5895" width="14.42578125" style="28" hidden="1"/>
    <col min="5896" max="5896" width="2.85546875" style="28" hidden="1"/>
    <col min="5897" max="6144" width="9.140625" style="28" hidden="1"/>
    <col min="6145" max="6145" width="2.85546875" style="28" hidden="1"/>
    <col min="6146" max="6146" width="3.5703125" style="28" hidden="1"/>
    <col min="6147" max="6147" width="36.5703125" style="28" hidden="1"/>
    <col min="6148" max="6151" width="14.42578125" style="28" hidden="1"/>
    <col min="6152" max="6152" width="2.85546875" style="28" hidden="1"/>
    <col min="6153" max="6400" width="9.140625" style="28" hidden="1"/>
    <col min="6401" max="6401" width="2.85546875" style="28" hidden="1"/>
    <col min="6402" max="6402" width="3.5703125" style="28" hidden="1"/>
    <col min="6403" max="6403" width="36.5703125" style="28" hidden="1"/>
    <col min="6404" max="6407" width="14.42578125" style="28" hidden="1"/>
    <col min="6408" max="6408" width="2.85546875" style="28" hidden="1"/>
    <col min="6409" max="6656" width="9.140625" style="28" hidden="1"/>
    <col min="6657" max="6657" width="2.85546875" style="28" hidden="1"/>
    <col min="6658" max="6658" width="3.5703125" style="28" hidden="1"/>
    <col min="6659" max="6659" width="36.5703125" style="28" hidden="1"/>
    <col min="6660" max="6663" width="14.42578125" style="28" hidden="1"/>
    <col min="6664" max="6664" width="2.85546875" style="28" hidden="1"/>
    <col min="6665" max="6912" width="9.140625" style="28" hidden="1"/>
    <col min="6913" max="6913" width="2.85546875" style="28" hidden="1"/>
    <col min="6914" max="6914" width="3.5703125" style="28" hidden="1"/>
    <col min="6915" max="6915" width="36.5703125" style="28" hidden="1"/>
    <col min="6916" max="6919" width="14.42578125" style="28" hidden="1"/>
    <col min="6920" max="6920" width="2.85546875" style="28" hidden="1"/>
    <col min="6921" max="7168" width="9.140625" style="28" hidden="1"/>
    <col min="7169" max="7169" width="2.85546875" style="28" hidden="1"/>
    <col min="7170" max="7170" width="3.5703125" style="28" hidden="1"/>
    <col min="7171" max="7171" width="36.5703125" style="28" hidden="1"/>
    <col min="7172" max="7175" width="14.42578125" style="28" hidden="1"/>
    <col min="7176" max="7176" width="2.85546875" style="28" hidden="1"/>
    <col min="7177" max="7424" width="9.140625" style="28" hidden="1"/>
    <col min="7425" max="7425" width="2.85546875" style="28" hidden="1"/>
    <col min="7426" max="7426" width="3.5703125" style="28" hidden="1"/>
    <col min="7427" max="7427" width="36.5703125" style="28" hidden="1"/>
    <col min="7428" max="7431" width="14.42578125" style="28" hidden="1"/>
    <col min="7432" max="7432" width="2.85546875" style="28" hidden="1"/>
    <col min="7433" max="7680" width="9.140625" style="28" hidden="1"/>
    <col min="7681" max="7681" width="2.85546875" style="28" hidden="1"/>
    <col min="7682" max="7682" width="3.5703125" style="28" hidden="1"/>
    <col min="7683" max="7683" width="36.5703125" style="28" hidden="1"/>
    <col min="7684" max="7687" width="14.42578125" style="28" hidden="1"/>
    <col min="7688" max="7688" width="2.85546875" style="28" hidden="1"/>
    <col min="7689" max="7936" width="9.140625" style="28" hidden="1"/>
    <col min="7937" max="7937" width="2.85546875" style="28" hidden="1"/>
    <col min="7938" max="7938" width="3.5703125" style="28" hidden="1"/>
    <col min="7939" max="7939" width="36.5703125" style="28" hidden="1"/>
    <col min="7940" max="7943" width="14.42578125" style="28" hidden="1"/>
    <col min="7944" max="7944" width="2.85546875" style="28" hidden="1"/>
    <col min="7945" max="8192" width="9.140625" style="28" hidden="1"/>
    <col min="8193" max="8193" width="2.85546875" style="28" hidden="1"/>
    <col min="8194" max="8194" width="3.5703125" style="28" hidden="1"/>
    <col min="8195" max="8195" width="36.5703125" style="28" hidden="1"/>
    <col min="8196" max="8199" width="14.42578125" style="28" hidden="1"/>
    <col min="8200" max="8200" width="2.85546875" style="28" hidden="1"/>
    <col min="8201" max="8448" width="9.140625" style="28" hidden="1"/>
    <col min="8449" max="8449" width="2.85546875" style="28" hidden="1"/>
    <col min="8450" max="8450" width="3.5703125" style="28" hidden="1"/>
    <col min="8451" max="8451" width="36.5703125" style="28" hidden="1"/>
    <col min="8452" max="8455" width="14.42578125" style="28" hidden="1"/>
    <col min="8456" max="8456" width="2.85546875" style="28" hidden="1"/>
    <col min="8457" max="8704" width="9.140625" style="28" hidden="1"/>
    <col min="8705" max="8705" width="2.85546875" style="28" hidden="1"/>
    <col min="8706" max="8706" width="3.5703125" style="28" hidden="1"/>
    <col min="8707" max="8707" width="36.5703125" style="28" hidden="1"/>
    <col min="8708" max="8711" width="14.42578125" style="28" hidden="1"/>
    <col min="8712" max="8712" width="2.85546875" style="28" hidden="1"/>
    <col min="8713" max="8960" width="9.140625" style="28" hidden="1"/>
    <col min="8961" max="8961" width="2.85546875" style="28" hidden="1"/>
    <col min="8962" max="8962" width="3.5703125" style="28" hidden="1"/>
    <col min="8963" max="8963" width="36.5703125" style="28" hidden="1"/>
    <col min="8964" max="8967" width="14.42578125" style="28" hidden="1"/>
    <col min="8968" max="8968" width="2.85546875" style="28" hidden="1"/>
    <col min="8969" max="9216" width="9.140625" style="28" hidden="1"/>
    <col min="9217" max="9217" width="2.85546875" style="28" hidden="1"/>
    <col min="9218" max="9218" width="3.5703125" style="28" hidden="1"/>
    <col min="9219" max="9219" width="36.5703125" style="28" hidden="1"/>
    <col min="9220" max="9223" width="14.42578125" style="28" hidden="1"/>
    <col min="9224" max="9224" width="2.85546875" style="28" hidden="1"/>
    <col min="9225" max="9472" width="9.140625" style="28" hidden="1"/>
    <col min="9473" max="9473" width="2.85546875" style="28" hidden="1"/>
    <col min="9474" max="9474" width="3.5703125" style="28" hidden="1"/>
    <col min="9475" max="9475" width="36.5703125" style="28" hidden="1"/>
    <col min="9476" max="9479" width="14.42578125" style="28" hidden="1"/>
    <col min="9480" max="9480" width="2.85546875" style="28" hidden="1"/>
    <col min="9481" max="9728" width="9.140625" style="28" hidden="1"/>
    <col min="9729" max="9729" width="2.85546875" style="28" hidden="1"/>
    <col min="9730" max="9730" width="3.5703125" style="28" hidden="1"/>
    <col min="9731" max="9731" width="36.5703125" style="28" hidden="1"/>
    <col min="9732" max="9735" width="14.42578125" style="28" hidden="1"/>
    <col min="9736" max="9736" width="2.85546875" style="28" hidden="1"/>
    <col min="9737" max="9984" width="9.140625" style="28" hidden="1"/>
    <col min="9985" max="9985" width="2.85546875" style="28" hidden="1"/>
    <col min="9986" max="9986" width="3.5703125" style="28" hidden="1"/>
    <col min="9987" max="9987" width="36.5703125" style="28" hidden="1"/>
    <col min="9988" max="9991" width="14.42578125" style="28" hidden="1"/>
    <col min="9992" max="9992" width="2.85546875" style="28" hidden="1"/>
    <col min="9993" max="10240" width="9.140625" style="28" hidden="1"/>
    <col min="10241" max="10241" width="2.85546875" style="28" hidden="1"/>
    <col min="10242" max="10242" width="3.5703125" style="28" hidden="1"/>
    <col min="10243" max="10243" width="36.5703125" style="28" hidden="1"/>
    <col min="10244" max="10247" width="14.42578125" style="28" hidden="1"/>
    <col min="10248" max="10248" width="2.85546875" style="28" hidden="1"/>
    <col min="10249" max="10496" width="9.140625" style="28" hidden="1"/>
    <col min="10497" max="10497" width="2.85546875" style="28" hidden="1"/>
    <col min="10498" max="10498" width="3.5703125" style="28" hidden="1"/>
    <col min="10499" max="10499" width="36.5703125" style="28" hidden="1"/>
    <col min="10500" max="10503" width="14.42578125" style="28" hidden="1"/>
    <col min="10504" max="10504" width="2.85546875" style="28" hidden="1"/>
    <col min="10505" max="10752" width="9.140625" style="28" hidden="1"/>
    <col min="10753" max="10753" width="2.85546875" style="28" hidden="1"/>
    <col min="10754" max="10754" width="3.5703125" style="28" hidden="1"/>
    <col min="10755" max="10755" width="36.5703125" style="28" hidden="1"/>
    <col min="10756" max="10759" width="14.42578125" style="28" hidden="1"/>
    <col min="10760" max="10760" width="2.85546875" style="28" hidden="1"/>
    <col min="10761" max="11008" width="9.140625" style="28" hidden="1"/>
    <col min="11009" max="11009" width="2.85546875" style="28" hidden="1"/>
    <col min="11010" max="11010" width="3.5703125" style="28" hidden="1"/>
    <col min="11011" max="11011" width="36.5703125" style="28" hidden="1"/>
    <col min="11012" max="11015" width="14.42578125" style="28" hidden="1"/>
    <col min="11016" max="11016" width="2.85546875" style="28" hidden="1"/>
    <col min="11017" max="11264" width="9.140625" style="28" hidden="1"/>
    <col min="11265" max="11265" width="2.85546875" style="28" hidden="1"/>
    <col min="11266" max="11266" width="3.5703125" style="28" hidden="1"/>
    <col min="11267" max="11267" width="36.5703125" style="28" hidden="1"/>
    <col min="11268" max="11271" width="14.42578125" style="28" hidden="1"/>
    <col min="11272" max="11272" width="2.85546875" style="28" hidden="1"/>
    <col min="11273" max="11520" width="9.140625" style="28" hidden="1"/>
    <col min="11521" max="11521" width="2.85546875" style="28" hidden="1"/>
    <col min="11522" max="11522" width="3.5703125" style="28" hidden="1"/>
    <col min="11523" max="11523" width="36.5703125" style="28" hidden="1"/>
    <col min="11524" max="11527" width="14.42578125" style="28" hidden="1"/>
    <col min="11528" max="11528" width="2.85546875" style="28" hidden="1"/>
    <col min="11529" max="11776" width="9.140625" style="28" hidden="1"/>
    <col min="11777" max="11777" width="2.85546875" style="28" hidden="1"/>
    <col min="11778" max="11778" width="3.5703125" style="28" hidden="1"/>
    <col min="11779" max="11779" width="36.5703125" style="28" hidden="1"/>
    <col min="11780" max="11783" width="14.42578125" style="28" hidden="1"/>
    <col min="11784" max="11784" width="2.85546875" style="28" hidden="1"/>
    <col min="11785" max="12032" width="9.140625" style="28" hidden="1"/>
    <col min="12033" max="12033" width="2.85546875" style="28" hidden="1"/>
    <col min="12034" max="12034" width="3.5703125" style="28" hidden="1"/>
    <col min="12035" max="12035" width="36.5703125" style="28" hidden="1"/>
    <col min="12036" max="12039" width="14.42578125" style="28" hidden="1"/>
    <col min="12040" max="12040" width="2.85546875" style="28" hidden="1"/>
    <col min="12041" max="12288" width="9.140625" style="28" hidden="1"/>
    <col min="12289" max="12289" width="2.85546875" style="28" hidden="1"/>
    <col min="12290" max="12290" width="3.5703125" style="28" hidden="1"/>
    <col min="12291" max="12291" width="36.5703125" style="28" hidden="1"/>
    <col min="12292" max="12295" width="14.42578125" style="28" hidden="1"/>
    <col min="12296" max="12296" width="2.85546875" style="28" hidden="1"/>
    <col min="12297" max="12544" width="9.140625" style="28" hidden="1"/>
    <col min="12545" max="12545" width="2.85546875" style="28" hidden="1"/>
    <col min="12546" max="12546" width="3.5703125" style="28" hidden="1"/>
    <col min="12547" max="12547" width="36.5703125" style="28" hidden="1"/>
    <col min="12548" max="12551" width="14.42578125" style="28" hidden="1"/>
    <col min="12552" max="12552" width="2.85546875" style="28" hidden="1"/>
    <col min="12553" max="12800" width="9.140625" style="28" hidden="1"/>
    <col min="12801" max="12801" width="2.85546875" style="28" hidden="1"/>
    <col min="12802" max="12802" width="3.5703125" style="28" hidden="1"/>
    <col min="12803" max="12803" width="36.5703125" style="28" hidden="1"/>
    <col min="12804" max="12807" width="14.42578125" style="28" hidden="1"/>
    <col min="12808" max="12808" width="2.85546875" style="28" hidden="1"/>
    <col min="12809" max="13056" width="9.140625" style="28" hidden="1"/>
    <col min="13057" max="13057" width="2.85546875" style="28" hidden="1"/>
    <col min="13058" max="13058" width="3.5703125" style="28" hidden="1"/>
    <col min="13059" max="13059" width="36.5703125" style="28" hidden="1"/>
    <col min="13060" max="13063" width="14.42578125" style="28" hidden="1"/>
    <col min="13064" max="13064" width="2.85546875" style="28" hidden="1"/>
    <col min="13065" max="13312" width="9.140625" style="28" hidden="1"/>
    <col min="13313" max="13313" width="2.85546875" style="28" hidden="1"/>
    <col min="13314" max="13314" width="3.5703125" style="28" hidden="1"/>
    <col min="13315" max="13315" width="36.5703125" style="28" hidden="1"/>
    <col min="13316" max="13319" width="14.42578125" style="28" hidden="1"/>
    <col min="13320" max="13320" width="2.85546875" style="28" hidden="1"/>
    <col min="13321" max="13568" width="9.140625" style="28" hidden="1"/>
    <col min="13569" max="13569" width="2.85546875" style="28" hidden="1"/>
    <col min="13570" max="13570" width="3.5703125" style="28" hidden="1"/>
    <col min="13571" max="13571" width="36.5703125" style="28" hidden="1"/>
    <col min="13572" max="13575" width="14.42578125" style="28" hidden="1"/>
    <col min="13576" max="13576" width="2.85546875" style="28" hidden="1"/>
    <col min="13577" max="13824" width="9.140625" style="28" hidden="1"/>
    <col min="13825" max="13825" width="2.85546875" style="28" hidden="1"/>
    <col min="13826" max="13826" width="3.5703125" style="28" hidden="1"/>
    <col min="13827" max="13827" width="36.5703125" style="28" hidden="1"/>
    <col min="13828" max="13831" width="14.42578125" style="28" hidden="1"/>
    <col min="13832" max="13832" width="2.85546875" style="28" hidden="1"/>
    <col min="13833" max="14080" width="9.140625" style="28" hidden="1"/>
    <col min="14081" max="14081" width="2.85546875" style="28" hidden="1"/>
    <col min="14082" max="14082" width="3.5703125" style="28" hidden="1"/>
    <col min="14083" max="14083" width="36.5703125" style="28" hidden="1"/>
    <col min="14084" max="14087" width="14.42578125" style="28" hidden="1"/>
    <col min="14088" max="14088" width="2.85546875" style="28" hidden="1"/>
    <col min="14089" max="14336" width="9.140625" style="28" hidden="1"/>
    <col min="14337" max="14337" width="2.85546875" style="28" hidden="1"/>
    <col min="14338" max="14338" width="3.5703125" style="28" hidden="1"/>
    <col min="14339" max="14339" width="36.5703125" style="28" hidden="1"/>
    <col min="14340" max="14343" width="14.42578125" style="28" hidden="1"/>
    <col min="14344" max="14344" width="2.85546875" style="28" hidden="1"/>
    <col min="14345" max="14592" width="9.140625" style="28" hidden="1"/>
    <col min="14593" max="14593" width="2.85546875" style="28" hidden="1"/>
    <col min="14594" max="14594" width="3.5703125" style="28" hidden="1"/>
    <col min="14595" max="14595" width="36.5703125" style="28" hidden="1"/>
    <col min="14596" max="14599" width="14.42578125" style="28" hidden="1"/>
    <col min="14600" max="14600" width="2.85546875" style="28" hidden="1"/>
    <col min="14601" max="14848" width="9.140625" style="28" hidden="1"/>
    <col min="14849" max="14849" width="2.85546875" style="28" hidden="1"/>
    <col min="14850" max="14850" width="3.5703125" style="28" hidden="1"/>
    <col min="14851" max="14851" width="36.5703125" style="28" hidden="1"/>
    <col min="14852" max="14855" width="14.42578125" style="28" hidden="1"/>
    <col min="14856" max="14856" width="2.85546875" style="28" hidden="1"/>
    <col min="14857" max="15104" width="9.140625" style="28" hidden="1"/>
    <col min="15105" max="15105" width="2.85546875" style="28" hidden="1"/>
    <col min="15106" max="15106" width="3.5703125" style="28" hidden="1"/>
    <col min="15107" max="15107" width="36.5703125" style="28" hidden="1"/>
    <col min="15108" max="15111" width="14.42578125" style="28" hidden="1"/>
    <col min="15112" max="15112" width="2.85546875" style="28" hidden="1"/>
    <col min="15113" max="15360" width="9.140625" style="28" hidden="1"/>
    <col min="15361" max="15361" width="2.85546875" style="28" hidden="1"/>
    <col min="15362" max="15362" width="3.5703125" style="28" hidden="1"/>
    <col min="15363" max="15363" width="36.5703125" style="28" hidden="1"/>
    <col min="15364" max="15367" width="14.42578125" style="28" hidden="1"/>
    <col min="15368" max="15368" width="2.85546875" style="28" hidden="1"/>
    <col min="15369" max="15616" width="9.140625" style="28" hidden="1"/>
    <col min="15617" max="15617" width="2.85546875" style="28" hidden="1"/>
    <col min="15618" max="15618" width="3.5703125" style="28" hidden="1"/>
    <col min="15619" max="15619" width="36.5703125" style="28" hidden="1"/>
    <col min="15620" max="15623" width="14.42578125" style="28" hidden="1"/>
    <col min="15624" max="15624" width="2.85546875" style="28" hidden="1"/>
    <col min="15625" max="15872" width="9.140625" style="28" hidden="1"/>
    <col min="15873" max="15873" width="2.85546875" style="28" hidden="1"/>
    <col min="15874" max="15874" width="3.5703125" style="28" hidden="1"/>
    <col min="15875" max="15875" width="36.5703125" style="28" hidden="1"/>
    <col min="15876" max="15879" width="14.42578125" style="28" hidden="1"/>
    <col min="15880" max="15880" width="2.85546875" style="28" hidden="1"/>
    <col min="15881" max="16128" width="9.140625" style="28" hidden="1"/>
    <col min="16129" max="16129" width="2.85546875" style="28" hidden="1"/>
    <col min="16130" max="16130" width="3.5703125" style="28" hidden="1"/>
    <col min="16131" max="16131" width="36.5703125" style="28" hidden="1"/>
    <col min="16132" max="16135" width="14.42578125" style="28" hidden="1"/>
    <col min="16136" max="16136" width="2.85546875" style="28" hidden="1"/>
    <col min="16137" max="16137" width="14.42578125" style="28" hidden="1"/>
    <col min="16138" max="16138" width="2.85546875" style="28" hidden="1"/>
    <col min="16139" max="16384" width="9.140625" style="28" hidden="1"/>
  </cols>
  <sheetData>
    <row r="1" spans="1:10" ht="15" customHeight="1" x14ac:dyDescent="0.25">
      <c r="A1" s="62"/>
      <c r="B1" s="63"/>
      <c r="C1" s="62"/>
      <c r="D1" s="62"/>
      <c r="E1" s="62"/>
      <c r="F1" s="62"/>
      <c r="G1" s="62"/>
      <c r="H1" s="62"/>
    </row>
    <row r="2" spans="1:10" ht="15" customHeight="1" x14ac:dyDescent="0.25">
      <c r="A2" s="62"/>
      <c r="B2" s="62"/>
      <c r="C2" s="62"/>
      <c r="D2" s="62"/>
      <c r="E2" s="62"/>
      <c r="F2" s="62"/>
      <c r="G2" s="62"/>
      <c r="H2" s="62"/>
    </row>
    <row r="3" spans="1:10" ht="15" customHeight="1" x14ac:dyDescent="0.25">
      <c r="A3" s="62"/>
      <c r="B3" s="38" t="s">
        <v>89</v>
      </c>
      <c r="C3" s="62"/>
      <c r="D3" s="62"/>
      <c r="E3" s="62"/>
      <c r="F3" s="62"/>
      <c r="G3" s="62"/>
      <c r="H3" s="62"/>
    </row>
    <row r="4" spans="1:10" ht="15" customHeight="1" x14ac:dyDescent="0.25">
      <c r="A4" s="62"/>
      <c r="B4" s="38" t="s">
        <v>71</v>
      </c>
      <c r="C4" s="62"/>
      <c r="D4" s="62"/>
      <c r="E4" s="62"/>
      <c r="F4" s="62"/>
      <c r="G4" s="62"/>
      <c r="H4" s="62"/>
    </row>
    <row r="5" spans="1:10" ht="15" customHeight="1" x14ac:dyDescent="0.25">
      <c r="A5" s="62"/>
      <c r="B5" s="38" t="s">
        <v>264</v>
      </c>
      <c r="C5" s="62"/>
      <c r="D5" s="62"/>
      <c r="E5" s="62"/>
      <c r="F5" s="62"/>
      <c r="G5" s="62"/>
      <c r="H5" s="62"/>
    </row>
    <row r="6" spans="1:10" ht="9" customHeight="1" x14ac:dyDescent="0.25">
      <c r="A6" s="62"/>
      <c r="B6" s="64"/>
      <c r="C6" s="62"/>
      <c r="D6" s="62"/>
      <c r="E6" s="62"/>
      <c r="F6" s="62"/>
      <c r="G6" s="62"/>
      <c r="H6" s="62"/>
    </row>
    <row r="7" spans="1:10" ht="17.25" customHeight="1" x14ac:dyDescent="0.25">
      <c r="A7" s="62"/>
      <c r="B7" s="38"/>
      <c r="C7" s="62"/>
      <c r="D7" s="62"/>
      <c r="E7" s="62"/>
      <c r="F7" s="62"/>
      <c r="G7" s="62"/>
      <c r="H7" s="62"/>
    </row>
    <row r="8" spans="1:10" ht="16.5" customHeight="1" x14ac:dyDescent="0.25">
      <c r="A8" s="62"/>
      <c r="B8" s="63"/>
      <c r="C8" s="62"/>
      <c r="D8" s="62"/>
      <c r="E8" s="65"/>
      <c r="F8" s="62"/>
      <c r="G8" s="65" t="s">
        <v>34</v>
      </c>
      <c r="H8" s="62"/>
    </row>
    <row r="9" spans="1:10" ht="25.5" customHeight="1" x14ac:dyDescent="0.25">
      <c r="A9" s="62"/>
      <c r="B9" s="74"/>
      <c r="C9" s="75" t="s">
        <v>37</v>
      </c>
      <c r="D9" s="76"/>
      <c r="E9" s="76"/>
      <c r="F9" s="76"/>
      <c r="G9" s="76"/>
      <c r="H9" s="62"/>
    </row>
    <row r="10" spans="1:10" ht="27" customHeight="1" x14ac:dyDescent="0.25">
      <c r="A10" s="62"/>
      <c r="B10" s="63"/>
      <c r="C10" s="66"/>
      <c r="D10" s="183">
        <v>44807</v>
      </c>
      <c r="E10" s="184"/>
      <c r="F10" s="183">
        <v>44715</v>
      </c>
      <c r="G10" s="184"/>
      <c r="H10" s="62"/>
      <c r="J10" s="29"/>
    </row>
    <row r="11" spans="1:10" ht="25.5" customHeight="1" x14ac:dyDescent="0.25">
      <c r="A11" s="62"/>
      <c r="B11" s="77"/>
      <c r="C11" s="78" t="s">
        <v>38</v>
      </c>
      <c r="D11" s="79" t="s">
        <v>35</v>
      </c>
      <c r="E11" s="79" t="s">
        <v>36</v>
      </c>
      <c r="F11" s="79" t="s">
        <v>35</v>
      </c>
      <c r="G11" s="79" t="s">
        <v>36</v>
      </c>
      <c r="H11" s="62"/>
    </row>
    <row r="12" spans="1:10" ht="18" customHeight="1" x14ac:dyDescent="0.25">
      <c r="A12" s="62"/>
      <c r="B12" s="67"/>
      <c r="C12" s="68" t="s">
        <v>39</v>
      </c>
      <c r="D12" s="69" t="s">
        <v>26</v>
      </c>
      <c r="E12" s="69" t="s">
        <v>26</v>
      </c>
      <c r="F12" s="69" t="s">
        <v>26</v>
      </c>
      <c r="G12" s="69" t="s">
        <v>26</v>
      </c>
      <c r="H12" s="62"/>
    </row>
    <row r="13" spans="1:10" ht="18" customHeight="1" x14ac:dyDescent="0.25">
      <c r="A13" s="62"/>
      <c r="B13" s="67"/>
      <c r="C13" s="68" t="s">
        <v>40</v>
      </c>
      <c r="D13" s="69" t="s">
        <v>26</v>
      </c>
      <c r="E13" s="69">
        <v>-4052.74411567172</v>
      </c>
      <c r="F13" s="69" t="s">
        <v>26</v>
      </c>
      <c r="G13" s="69" t="s">
        <v>26</v>
      </c>
      <c r="H13" s="62"/>
    </row>
    <row r="14" spans="1:10" ht="18" customHeight="1" x14ac:dyDescent="0.25">
      <c r="A14" s="62"/>
      <c r="B14" s="67"/>
      <c r="C14" s="68" t="s">
        <v>41</v>
      </c>
      <c r="D14" s="69">
        <v>4052.74411567172</v>
      </c>
      <c r="E14" s="69">
        <v>-4052.74411567172</v>
      </c>
      <c r="F14" s="69" t="s">
        <v>26</v>
      </c>
      <c r="G14" s="69" t="s">
        <v>26</v>
      </c>
      <c r="H14" s="62"/>
    </row>
    <row r="15" spans="1:10" ht="18" customHeight="1" x14ac:dyDescent="0.25">
      <c r="A15" s="62"/>
      <c r="B15" s="70"/>
      <c r="C15" s="71" t="s">
        <v>42</v>
      </c>
      <c r="D15" s="72" t="s">
        <v>26</v>
      </c>
      <c r="E15" s="72" t="s">
        <v>26</v>
      </c>
      <c r="F15" s="72" t="s">
        <v>26</v>
      </c>
      <c r="G15" s="72" t="s">
        <v>26</v>
      </c>
      <c r="H15" s="62"/>
    </row>
    <row r="16" spans="1:10" ht="12.75" customHeight="1" x14ac:dyDescent="0.25">
      <c r="A16" s="62"/>
      <c r="B16" s="95" t="s">
        <v>265</v>
      </c>
      <c r="C16" s="62"/>
      <c r="D16" s="62"/>
      <c r="E16" s="62"/>
      <c r="F16" s="62"/>
      <c r="G16" s="62"/>
      <c r="H16" s="62"/>
    </row>
    <row r="17" spans="1:8" ht="9" customHeight="1" x14ac:dyDescent="0.25">
      <c r="A17" s="62"/>
      <c r="B17" s="73"/>
      <c r="C17" s="62"/>
      <c r="D17" s="62"/>
      <c r="E17" s="62"/>
      <c r="F17" s="62"/>
      <c r="G17" s="62"/>
      <c r="H17" s="62"/>
    </row>
    <row r="18" spans="1:8" ht="12.75" hidden="1" customHeight="1" x14ac:dyDescent="0.25">
      <c r="B18" s="30"/>
      <c r="C18" s="30"/>
      <c r="D18" s="30"/>
      <c r="E18" s="30"/>
      <c r="F18" s="30"/>
      <c r="G18" s="30"/>
    </row>
    <row r="19" spans="1:8" ht="12.75" hidden="1" customHeight="1" x14ac:dyDescent="0.25">
      <c r="B19" s="30"/>
      <c r="C19" s="30"/>
      <c r="D19" s="30"/>
      <c r="E19" s="30"/>
      <c r="F19" s="30"/>
      <c r="G19" s="30"/>
    </row>
    <row r="20" spans="1:8" ht="12.75" hidden="1" customHeight="1" x14ac:dyDescent="0.25">
      <c r="B20" s="30"/>
      <c r="C20" s="30"/>
      <c r="D20" s="30"/>
      <c r="E20" s="30"/>
      <c r="F20" s="30"/>
      <c r="G20" s="30"/>
    </row>
    <row r="21" spans="1:8" ht="16.5" hidden="1" customHeight="1" x14ac:dyDescent="0.25">
      <c r="B21" s="28"/>
    </row>
    <row r="33" s="28" customFormat="1" ht="16.5" hidden="1" customHeight="1" x14ac:dyDescent="0.25"/>
    <row r="34" s="28" customFormat="1" ht="16.5" hidden="1" customHeight="1" x14ac:dyDescent="0.25"/>
    <row r="35" s="28" customFormat="1" ht="16.5" hidden="1" customHeight="1" x14ac:dyDescent="0.25"/>
    <row r="36" s="28" customFormat="1" ht="16.5" hidden="1" customHeight="1" x14ac:dyDescent="0.25"/>
    <row r="37" s="28" customFormat="1" ht="16.5" hidden="1" customHeight="1" x14ac:dyDescent="0.25"/>
    <row r="38" s="28" customFormat="1" ht="16.5" hidden="1" customHeight="1" x14ac:dyDescent="0.25"/>
    <row r="39" s="28" customFormat="1" ht="16.5" hidden="1" customHeight="1" x14ac:dyDescent="0.25"/>
    <row r="40" s="28" customFormat="1" ht="16.5" hidden="1" customHeight="1" x14ac:dyDescent="0.25"/>
    <row r="41" s="28" customFormat="1" ht="16.5" hidden="1" customHeight="1" x14ac:dyDescent="0.25"/>
    <row r="42" s="28" customFormat="1" ht="16.5" hidden="1" customHeight="1" x14ac:dyDescent="0.25"/>
    <row r="43" s="28" customFormat="1" ht="16.5" hidden="1" customHeight="1" x14ac:dyDescent="0.25"/>
    <row r="44" s="28" customFormat="1" ht="16.5" hidden="1" customHeight="1" x14ac:dyDescent="0.25"/>
    <row r="45" s="28" customFormat="1" ht="16.5" hidden="1" customHeight="1" x14ac:dyDescent="0.25"/>
    <row r="46" s="28" customFormat="1" ht="16.5" hidden="1" customHeight="1" x14ac:dyDescent="0.25"/>
    <row r="47" s="28" customFormat="1" ht="16.5" hidden="1" customHeight="1" x14ac:dyDescent="0.25"/>
    <row r="48" s="28" customFormat="1" ht="16.5" hidden="1" customHeight="1" x14ac:dyDescent="0.25"/>
    <row r="49" s="28" customFormat="1" ht="16.5" hidden="1" customHeight="1" x14ac:dyDescent="0.25"/>
    <row r="50" s="28" customFormat="1" ht="16.5" hidden="1" customHeight="1" x14ac:dyDescent="0.25"/>
    <row r="51" s="28" customFormat="1" ht="16.5" hidden="1" customHeight="1" x14ac:dyDescent="0.25"/>
    <row r="52" s="28" customFormat="1" ht="16.5" hidden="1" customHeight="1" x14ac:dyDescent="0.25"/>
    <row r="53" s="28" customFormat="1" ht="16.5" hidden="1" customHeight="1" x14ac:dyDescent="0.25"/>
    <row r="54" s="28" customFormat="1" ht="16.5" hidden="1" customHeight="1" x14ac:dyDescent="0.25"/>
    <row r="55" s="28" customFormat="1" ht="16.5" hidden="1" customHeight="1" x14ac:dyDescent="0.25"/>
    <row r="56" s="28" customFormat="1" ht="16.5" hidden="1" customHeight="1" x14ac:dyDescent="0.25"/>
    <row r="57" s="28" customFormat="1" ht="16.5" hidden="1" customHeight="1" x14ac:dyDescent="0.25"/>
    <row r="58" s="28" customFormat="1" ht="16.5" hidden="1" customHeight="1" x14ac:dyDescent="0.25"/>
    <row r="59" s="28" customFormat="1" ht="16.5" hidden="1" customHeight="1" x14ac:dyDescent="0.25"/>
    <row r="60" s="28" customFormat="1" ht="16.5" hidden="1" customHeight="1" x14ac:dyDescent="0.25"/>
    <row r="61" s="28" customFormat="1" ht="16.5" hidden="1" customHeight="1" x14ac:dyDescent="0.25"/>
    <row r="62" s="28" customFormat="1" ht="16.5" hidden="1" customHeight="1" x14ac:dyDescent="0.25"/>
    <row r="63" s="28" customFormat="1" ht="16.5" hidden="1" customHeight="1" x14ac:dyDescent="0.25"/>
    <row r="64" s="28" customFormat="1" ht="16.5" hidden="1" customHeight="1" x14ac:dyDescent="0.25"/>
    <row r="65" s="28" customFormat="1" ht="16.5" hidden="1" customHeight="1" x14ac:dyDescent="0.25"/>
    <row r="66" s="28" customFormat="1" ht="16.5" hidden="1" customHeight="1" x14ac:dyDescent="0.25"/>
    <row r="67" s="28" customFormat="1" ht="16.5" hidden="1" customHeight="1" x14ac:dyDescent="0.25"/>
    <row r="68" s="28" customFormat="1" ht="16.5" hidden="1" customHeight="1" x14ac:dyDescent="0.25"/>
    <row r="69" s="28" customFormat="1" ht="16.5" hidden="1" customHeight="1" x14ac:dyDescent="0.25"/>
    <row r="70" s="28" customFormat="1" ht="16.5" hidden="1" customHeight="1" x14ac:dyDescent="0.25"/>
    <row r="71" s="28" customFormat="1" ht="16.5" hidden="1" customHeight="1" x14ac:dyDescent="0.25"/>
    <row r="72" s="28" customFormat="1" ht="16.5" hidden="1" customHeight="1" x14ac:dyDescent="0.25"/>
    <row r="73" s="28" customFormat="1" ht="16.5" hidden="1" customHeight="1" x14ac:dyDescent="0.25"/>
    <row r="74" s="28" customFormat="1" ht="16.5" hidden="1" customHeight="1" x14ac:dyDescent="0.25"/>
    <row r="75" s="28" customFormat="1" ht="16.5" hidden="1" customHeight="1" x14ac:dyDescent="0.25"/>
    <row r="76" s="28" customFormat="1" ht="16.5" hidden="1" customHeight="1" x14ac:dyDescent="0.25"/>
    <row r="77" s="28" customFormat="1" ht="16.5" hidden="1" customHeight="1" x14ac:dyDescent="0.25"/>
    <row r="78" s="28" customFormat="1" ht="16.5" hidden="1" customHeight="1" x14ac:dyDescent="0.25"/>
    <row r="79" s="28" customFormat="1" ht="16.5" hidden="1" customHeight="1" x14ac:dyDescent="0.25"/>
    <row r="80" s="28" customFormat="1" ht="16.5" hidden="1" customHeight="1" x14ac:dyDescent="0.25"/>
    <row r="81" s="28" customFormat="1" ht="16.5" hidden="1" customHeight="1" x14ac:dyDescent="0.25"/>
    <row r="82" s="28" customFormat="1" ht="16.5" hidden="1" customHeight="1" x14ac:dyDescent="0.25"/>
    <row r="83" s="28" customFormat="1" ht="16.5" hidden="1" customHeight="1" x14ac:dyDescent="0.25"/>
    <row r="84" s="28" customFormat="1" ht="16.5" hidden="1" customHeight="1" x14ac:dyDescent="0.25"/>
    <row r="85" s="28" customFormat="1" ht="16.5" hidden="1" customHeight="1" x14ac:dyDescent="0.25"/>
    <row r="86" s="28" customFormat="1" ht="16.5" hidden="1" customHeight="1" x14ac:dyDescent="0.25"/>
    <row r="87" s="28" customFormat="1" ht="16.5" hidden="1" customHeight="1" x14ac:dyDescent="0.25"/>
    <row r="88" s="28" customFormat="1" ht="16.5" hidden="1" customHeight="1" x14ac:dyDescent="0.25"/>
    <row r="89" s="28" customFormat="1" ht="16.5" hidden="1" customHeight="1" x14ac:dyDescent="0.25"/>
    <row r="90" s="28" customFormat="1" ht="16.5" hidden="1" customHeight="1" x14ac:dyDescent="0.25"/>
    <row r="91" s="28" customFormat="1" ht="16.5" hidden="1" customHeight="1" x14ac:dyDescent="0.25"/>
    <row r="92" s="28" customFormat="1" ht="16.5" hidden="1" customHeight="1" x14ac:dyDescent="0.25"/>
    <row r="93" s="28" customFormat="1" ht="16.5" hidden="1" customHeight="1" x14ac:dyDescent="0.25"/>
    <row r="94" s="28" customFormat="1" ht="16.5" hidden="1" customHeight="1" x14ac:dyDescent="0.25"/>
    <row r="95" s="28" customFormat="1" ht="16.5" hidden="1" customHeight="1" x14ac:dyDescent="0.25"/>
    <row r="96" s="28" customFormat="1" ht="16.5" hidden="1" customHeight="1" x14ac:dyDescent="0.25"/>
    <row r="97" s="28" customFormat="1" ht="16.5" hidden="1" customHeight="1" x14ac:dyDescent="0.25"/>
    <row r="98" s="28" customFormat="1" ht="16.5" hidden="1" customHeight="1" x14ac:dyDescent="0.25"/>
    <row r="99" s="28" customFormat="1" ht="16.5" hidden="1" customHeight="1" x14ac:dyDescent="0.25"/>
    <row r="100" s="28" customFormat="1" ht="16.5" hidden="1" customHeight="1" x14ac:dyDescent="0.25"/>
    <row r="101" s="28" customFormat="1" ht="16.5" hidden="1" customHeight="1" x14ac:dyDescent="0.25"/>
    <row r="102" s="28" customFormat="1" ht="16.5" hidden="1" customHeight="1" x14ac:dyDescent="0.25"/>
    <row r="103" s="28" customFormat="1" ht="16.5" hidden="1" customHeight="1" x14ac:dyDescent="0.25"/>
    <row r="104" s="28" customFormat="1" ht="16.5" hidden="1" customHeight="1" x14ac:dyDescent="0.25"/>
    <row r="105" s="28" customFormat="1" ht="16.5" hidden="1" customHeight="1" x14ac:dyDescent="0.25"/>
    <row r="106" s="28" customFormat="1" ht="16.5" hidden="1" customHeight="1" x14ac:dyDescent="0.25"/>
    <row r="107" s="28" customFormat="1" ht="16.5" hidden="1" customHeight="1" x14ac:dyDescent="0.25"/>
    <row r="108" s="28" customFormat="1" ht="16.5" hidden="1" customHeight="1" x14ac:dyDescent="0.25"/>
    <row r="109" s="28" customFormat="1" ht="16.5" hidden="1" customHeight="1" x14ac:dyDescent="0.25"/>
    <row r="110" s="28" customFormat="1" ht="16.5" hidden="1" customHeight="1" x14ac:dyDescent="0.25"/>
    <row r="111" s="28" customFormat="1" ht="16.5" hidden="1" customHeight="1" x14ac:dyDescent="0.25"/>
    <row r="112" s="28" customFormat="1" ht="16.5" hidden="1" customHeight="1" x14ac:dyDescent="0.25"/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2022-11-23T22:41:06Z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2022-08-31T17:19:34Z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d06085b1-0e8f-468f-ab82-2118ec367f62</vt:lpwstr>
  </property>
  <property fmtid="{D5CDD505-2E9C-101B-9397-08002B2CF9AE}" pid="8" name="MSIP_Label_6459b2e0-2ec4-47e6-afc1-6e3f8b684f6a_ContentBits">
    <vt:lpwstr>0</vt:lpwstr>
  </property>
</Properties>
</file>